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updateLinks="always"/>
  <mc:AlternateContent xmlns:mc="http://schemas.openxmlformats.org/markup-compatibility/2006">
    <mc:Choice Requires="x15">
      <x15ac:absPath xmlns:x15ac="http://schemas.microsoft.com/office/spreadsheetml/2010/11/ac" url="C:\Users\長谷部康司\Box\035_賃金対策部\020_運動・活動\080_標準見積書活用\第66期　標準見積書（全建総連改訂版）\2026年版　見積書一式\最終版　長谷部確認\"/>
    </mc:Choice>
  </mc:AlternateContent>
  <xr:revisionPtr revIDLastSave="0" documentId="13_ncr:1_{B3038695-48B2-4B08-9E06-B71CC9A40550}" xr6:coauthVersionLast="47" xr6:coauthVersionMax="47" xr10:uidLastSave="{00000000-0000-0000-0000-000000000000}"/>
  <bookViews>
    <workbookView xWindow="-110" yWindow="-110" windowWidth="21820" windowHeight="13900" tabRatio="896" activeTab="1" xr2:uid="{00000000-000D-0000-FFFF-FFFF00000000}"/>
  </bookViews>
  <sheets>
    <sheet name="設定" sheetId="110" r:id="rId1"/>
    <sheet name="【ｼｰﾄ1】鑑（かがみ）" sheetId="97" r:id="rId2"/>
    <sheet name="【ｼｰﾄ1】様式(2)（鑑）" sheetId="98" state="hidden" r:id="rId3"/>
    <sheet name="【ｼｰﾄ2】鑑 (別紙)" sheetId="99" state="hidden" r:id="rId4"/>
    <sheet name="【ｼｰﾄ3】 見積書合計金額の内訳明細書" sheetId="114" state="hidden" r:id="rId5"/>
    <sheet name="【ｼｰﾄ2】材料費・労務費等 明細" sheetId="115" r:id="rId6"/>
    <sheet name="【ｼｰﾄ3】法定福利費・建退共掛金 明細" sheetId="104" r:id="rId7"/>
    <sheet name="【ｼｰﾄ4】安全衛生経費 確認表" sheetId="94" r:id="rId8"/>
    <sheet name="【ｼｰﾄ5】安全衛生経費 明細" sheetId="105" r:id="rId9"/>
    <sheet name="【シート6】諸経費(参考)" sheetId="102" r:id="rId10"/>
  </sheets>
  <definedNames>
    <definedName name="_xlnm.Print_Area" localSheetId="5">'【ｼｰﾄ2】材料費・労務費等 明細'!$A$1:$AZ$26</definedName>
    <definedName name="_xlnm.Print_Area" localSheetId="6">'【ｼｰﾄ3】法定福利費・建退共掛金 明細'!$A$1:$AV$27</definedName>
    <definedName name="_xlnm.Print_Area" localSheetId="7">'【ｼｰﾄ4】安全衛生経費 確認表'!$A$1:$K$51</definedName>
    <definedName name="_xlnm.Print_Area" localSheetId="8">'【ｼｰﾄ5】安全衛生経費 明細'!$A$1:$M$39</definedName>
    <definedName name="マスタースイッチ">設定!$A$4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15" l="1" a="1"/>
  <c r="K20" i="115" s="1"/>
  <c r="I20" i="115" a="1"/>
  <c r="I20" i="115" s="1"/>
  <c r="K19" i="115" a="1"/>
  <c r="K19" i="115" s="1"/>
  <c r="I19" i="115" a="1"/>
  <c r="I19" i="115" s="1"/>
  <c r="K18" i="115" a="1"/>
  <c r="K18" i="115" s="1"/>
  <c r="I18" i="115" a="1"/>
  <c r="I18" i="115" s="1"/>
  <c r="K17" i="115" a="1"/>
  <c r="K17" i="115" s="1"/>
  <c r="I17" i="115" a="1"/>
  <c r="I17" i="115" s="1"/>
  <c r="K16" i="115" a="1"/>
  <c r="K16" i="115" s="1"/>
  <c r="I16" i="115" a="1"/>
  <c r="I16" i="115" s="1"/>
  <c r="K15" i="115" a="1"/>
  <c r="K15" i="115" s="1"/>
  <c r="I15" i="115" a="1"/>
  <c r="I15" i="115" s="1"/>
  <c r="K14" i="115" a="1"/>
  <c r="K14" i="115" s="1"/>
  <c r="I14" i="115" a="1"/>
  <c r="I14" i="115" s="1"/>
  <c r="K13" i="115" a="1"/>
  <c r="K13" i="115" s="1"/>
  <c r="I13" i="115" a="1"/>
  <c r="I13" i="115" s="1"/>
  <c r="K12" i="115" a="1"/>
  <c r="K12" i="115" s="1"/>
  <c r="I12" i="115" a="1"/>
  <c r="I12" i="115" s="1"/>
  <c r="K11" i="115" a="1"/>
  <c r="K11" i="115" s="1"/>
  <c r="I11" i="115" a="1"/>
  <c r="I11" i="115" s="1"/>
  <c r="K10" i="115" a="1"/>
  <c r="K10" i="115" s="1"/>
  <c r="I10" i="115" a="1"/>
  <c r="I10" i="115" s="1"/>
  <c r="K9" i="115" a="1"/>
  <c r="K9" i="115" s="1"/>
  <c r="I9" i="115" a="1"/>
  <c r="I9" i="115" s="1"/>
  <c r="K8" i="115" a="1"/>
  <c r="K8" i="115" s="1"/>
  <c r="I8" i="115" a="1"/>
  <c r="I8" i="115" s="1"/>
  <c r="AA37" i="102"/>
  <c r="E13" i="102"/>
  <c r="D14" i="104"/>
  <c r="K15" i="114" a="1"/>
  <c r="K15" i="114" s="1"/>
  <c r="K16" i="114" a="1"/>
  <c r="K16" i="114" s="1"/>
  <c r="I8" i="114" a="1"/>
  <c r="I8" i="114" s="1"/>
  <c r="I9" i="114" a="1"/>
  <c r="I9" i="114" s="1"/>
  <c r="I10" i="114" a="1"/>
  <c r="I10" i="114" s="1"/>
  <c r="I11" i="114" a="1"/>
  <c r="I11" i="114" s="1"/>
  <c r="I12" i="114" a="1"/>
  <c r="I12" i="114" s="1"/>
  <c r="I13" i="114" a="1"/>
  <c r="I13" i="114" s="1"/>
  <c r="I14" i="114" a="1"/>
  <c r="I14" i="114" s="1"/>
  <c r="I15" i="114" a="1"/>
  <c r="I15" i="114" s="1"/>
  <c r="I16" i="114" a="1"/>
  <c r="I16" i="114" s="1"/>
  <c r="I17" i="114" a="1"/>
  <c r="I17" i="114" s="1"/>
  <c r="B21" i="104" a="1"/>
  <c r="B21" i="104" s="1"/>
  <c r="H21" i="104" s="1"/>
  <c r="K8" i="114" l="1" a="1"/>
  <c r="K8" i="114" s="1"/>
  <c r="K9" i="114" a="1"/>
  <c r="K9" i="114" s="1"/>
  <c r="K10" i="114" a="1"/>
  <c r="K10" i="114" s="1"/>
  <c r="K11" i="114" a="1"/>
  <c r="K11" i="114" s="1"/>
  <c r="K12" i="114" a="1"/>
  <c r="K12" i="114" s="1"/>
  <c r="K17" i="114" a="1"/>
  <c r="K17" i="114" s="1"/>
  <c r="K18" i="114" a="1"/>
  <c r="K18" i="114" s="1"/>
  <c r="K7" i="115" l="1" a="1"/>
  <c r="K7" i="115" s="1"/>
  <c r="AQ24" i="114" l="1"/>
  <c r="I18" i="114" a="1"/>
  <c r="I18" i="114" s="1"/>
  <c r="K14" i="114" a="1"/>
  <c r="K14" i="114" s="1"/>
  <c r="H10" i="105"/>
  <c r="H11" i="105"/>
  <c r="H12" i="105"/>
  <c r="H13" i="105"/>
  <c r="H14" i="105"/>
  <c r="H15" i="105"/>
  <c r="H16" i="105"/>
  <c r="H17" i="105"/>
  <c r="H18" i="105"/>
  <c r="H19" i="105"/>
  <c r="H20" i="105"/>
  <c r="H21" i="105"/>
  <c r="H22" i="105"/>
  <c r="H23" i="105"/>
  <c r="H24" i="105"/>
  <c r="H25" i="105"/>
  <c r="H26" i="105"/>
  <c r="H9" i="105"/>
  <c r="K13" i="114" l="1" a="1"/>
  <c r="K13" i="114" s="1"/>
  <c r="K23" i="114" s="1" a="1"/>
  <c r="K23" i="114" s="1"/>
  <c r="K7" i="114" a="1"/>
  <c r="K7" i="114" s="1"/>
  <c r="I7" i="114" a="1"/>
  <c r="I7" i="114" s="1"/>
  <c r="H28" i="105"/>
  <c r="K22" i="114" l="1" a="1"/>
  <c r="K22" i="114" s="1"/>
  <c r="K20" i="114" a="1"/>
  <c r="K20" i="114" s="1"/>
  <c r="K21" i="114" a="1"/>
  <c r="K21" i="114" s="1"/>
  <c r="H23" i="104" l="1"/>
  <c r="V45" i="97"/>
  <c r="AA32" i="102"/>
  <c r="E36" i="102"/>
  <c r="V9" i="99" l="1"/>
  <c r="E38" i="102"/>
  <c r="I7" i="115" l="1" a="1"/>
  <c r="I7" i="115" s="1"/>
  <c r="K22" i="115" l="1" a="1"/>
  <c r="K22" i="115" s="1"/>
  <c r="K23" i="115" a="1"/>
  <c r="K23" i="115" s="1"/>
  <c r="C9" i="104" l="1"/>
  <c r="H13" i="104" s="1"/>
  <c r="C34" i="105"/>
  <c r="H34" i="105" s="1"/>
  <c r="H36" i="105" s="1"/>
  <c r="F38" i="105" s="1"/>
  <c r="V42" i="97"/>
  <c r="V6" i="99"/>
  <c r="V41" i="97"/>
  <c r="K24" i="115"/>
  <c r="V5" i="99"/>
  <c r="H12" i="104" l="1"/>
  <c r="H9" i="104"/>
  <c r="H10" i="104"/>
  <c r="H11" i="104"/>
  <c r="V11" i="99"/>
  <c r="V47" i="97"/>
  <c r="H15" i="104" l="1"/>
  <c r="V8" i="99" l="1"/>
  <c r="J22" i="98" s="1"/>
  <c r="Y22" i="98" s="1"/>
  <c r="J23" i="98" s="1"/>
  <c r="V44" i="97"/>
  <c r="Y22" i="97" s="1"/>
  <c r="J23" i="97" l="1"/>
  <c r="J22" i="9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<sst xmlns="http://schemas.openxmlformats.org/spreadsheetml/2006/main" count="427" uniqueCount="235">
  <si>
    <t>建設業許可番号</t>
    <rPh sb="0" eb="2">
      <t>ミツモ</t>
    </rPh>
    <rPh sb="2" eb="4">
      <t>バンゴウ</t>
    </rPh>
    <phoneticPr fontId="9"/>
  </si>
  <si>
    <t>許可年月日</t>
    <rPh sb="0" eb="5">
      <t>レイネnガテゥニチ</t>
    </rPh>
    <phoneticPr fontId="5"/>
  </si>
  <si>
    <t>令和</t>
    <rPh sb="0" eb="2">
      <t>レイワ</t>
    </rPh>
    <phoneticPr fontId="9"/>
  </si>
  <si>
    <t>年</t>
    <rPh sb="0" eb="1">
      <t>ネン</t>
    </rPh>
    <phoneticPr fontId="9"/>
  </si>
  <si>
    <t>日</t>
    <rPh sb="0" eb="1">
      <t>ニチ</t>
    </rPh>
    <phoneticPr fontId="9"/>
  </si>
  <si>
    <t>御中</t>
    <rPh sb="0" eb="2">
      <t>オンチュウ</t>
    </rPh>
    <phoneticPr fontId="9"/>
  </si>
  <si>
    <t>-</t>
    <phoneticPr fontId="5"/>
  </si>
  <si>
    <t>工 事 名</t>
    <rPh sb="0" eb="1">
      <t>コウ</t>
    </rPh>
    <rPh sb="2" eb="3">
      <t>コト</t>
    </rPh>
    <rPh sb="4" eb="5">
      <t>メイ</t>
    </rPh>
    <phoneticPr fontId="9"/>
  </si>
  <si>
    <t>工 事 場 所</t>
    <rPh sb="0" eb="1">
      <t>コウ</t>
    </rPh>
    <rPh sb="2" eb="3">
      <t>コト</t>
    </rPh>
    <rPh sb="4" eb="5">
      <t>バ</t>
    </rPh>
    <rPh sb="6" eb="7">
      <t>ショ</t>
    </rPh>
    <phoneticPr fontId="9"/>
  </si>
  <si>
    <t>見積有効期限</t>
    <rPh sb="0" eb="6">
      <t>ミツモリユウコウキゲン</t>
    </rPh>
    <phoneticPr fontId="9"/>
  </si>
  <si>
    <t>月</t>
    <rPh sb="0" eb="1">
      <t>ゲツ</t>
    </rPh>
    <phoneticPr fontId="9"/>
  </si>
  <si>
    <t>支 払 条 件</t>
    <rPh sb="0" eb="1">
      <t>シ</t>
    </rPh>
    <rPh sb="2" eb="3">
      <t>フツ</t>
    </rPh>
    <rPh sb="4" eb="5">
      <t>ジョウ</t>
    </rPh>
    <rPh sb="6" eb="7">
      <t>ケン</t>
    </rPh>
    <phoneticPr fontId="9"/>
  </si>
  <si>
    <t>工 期</t>
    <rPh sb="0" eb="1">
      <t>コウ</t>
    </rPh>
    <rPh sb="2" eb="3">
      <t>キ</t>
    </rPh>
    <phoneticPr fontId="9"/>
  </si>
  <si>
    <t>受 渡 場 所</t>
    <rPh sb="0" eb="1">
      <t>ウ</t>
    </rPh>
    <rPh sb="2" eb="3">
      <t>ワタ</t>
    </rPh>
    <rPh sb="4" eb="5">
      <t>バ</t>
    </rPh>
    <rPh sb="6" eb="7">
      <t>ショ</t>
    </rPh>
    <phoneticPr fontId="9"/>
  </si>
  <si>
    <t>そ の 他</t>
    <rPh sb="4" eb="5">
      <t>タ</t>
    </rPh>
    <phoneticPr fontId="9"/>
  </si>
  <si>
    <t>見積書合計金額（税抜）（A）の内訳</t>
    <phoneticPr fontId="5"/>
  </si>
  <si>
    <t>項目</t>
    <phoneticPr fontId="9"/>
  </si>
  <si>
    <t>参考</t>
    <rPh sb="0" eb="2">
      <t>サンコウ</t>
    </rPh>
    <phoneticPr fontId="9"/>
  </si>
  <si>
    <t>見積書合計金額​（税抜）​（A）の​内訳</t>
    <phoneticPr fontId="9"/>
  </si>
  <si>
    <t>材料費</t>
    <phoneticPr fontId="9"/>
  </si>
  <si>
    <t>【ｼｰﾄ4】材料費・労務費 明細シート</t>
    <phoneticPr fontId="9"/>
  </si>
  <si>
    <t>労務費</t>
    <phoneticPr fontId="9"/>
  </si>
  <si>
    <t>法定​福利費</t>
    <phoneticPr fontId="9"/>
  </si>
  <si>
    <t>【ｼｰﾄ5】法定福利費・建退共掛金 明細</t>
    <phoneticPr fontId="9"/>
  </si>
  <si>
    <t>建退​共​掛金</t>
    <phoneticPr fontId="9"/>
  </si>
  <si>
    <t>安全​衛生経​費</t>
    <phoneticPr fontId="9"/>
  </si>
  <si>
    <t>【ｼｰﾄ7】安全衛生経費 明細</t>
    <phoneticPr fontId="9"/>
  </si>
  <si>
    <t>（参考）​建設労働者の​雇用に​伴う​必要経費​（労務費を​除く）の​合計</t>
    <phoneticPr fontId="9"/>
  </si>
  <si>
    <t>諸経費シート</t>
    <phoneticPr fontId="9"/>
  </si>
  <si>
    <t>見積書合計金額（税抜）（A）のうち、</t>
    <phoneticPr fontId="5"/>
  </si>
  <si>
    <t>※現場の技能労働者の賃金の原資に相当する部分を指し、法定福利費（事業主負担分）等は含まれない</t>
    <phoneticPr fontId="5"/>
  </si>
  <si>
    <t>（参考）建設労働者の雇用に伴う必要経費（労務費を除く）の合計</t>
    <rPh sb="1" eb="3">
      <t>サンコウ</t>
    </rPh>
    <rPh sb="4" eb="6">
      <t>ケンセツ</t>
    </rPh>
    <rPh sb="6" eb="9">
      <t>ロウドウシャ</t>
    </rPh>
    <rPh sb="10" eb="12">
      <t>コヨウ</t>
    </rPh>
    <rPh sb="13" eb="14">
      <t>トモナ</t>
    </rPh>
    <rPh sb="15" eb="17">
      <t>ヒツヨウ</t>
    </rPh>
    <rPh sb="17" eb="19">
      <t>ケイヒ</t>
    </rPh>
    <rPh sb="20" eb="22">
      <t>ロウム</t>
    </rPh>
    <rPh sb="22" eb="23">
      <t>ヒ</t>
    </rPh>
    <rPh sb="24" eb="25">
      <t>ノゾ</t>
    </rPh>
    <rPh sb="28" eb="30">
      <t>ゴウケイ</t>
    </rPh>
    <phoneticPr fontId="9"/>
  </si>
  <si>
    <t>以上のとおり、お見積り申し上げます。</t>
    <rPh sb="0" eb="2">
      <t>イジョウ</t>
    </rPh>
    <phoneticPr fontId="9"/>
  </si>
  <si>
    <t>役員報酬</t>
  </si>
  <si>
    <t>従業員（事務員）給与手当</t>
  </si>
  <si>
    <t>備考</t>
    <rPh sb="0" eb="2">
      <t>ビコウ</t>
    </rPh>
    <phoneticPr fontId="9"/>
  </si>
  <si>
    <t>合計</t>
    <rPh sb="0" eb="2">
      <t>ゴウケイ</t>
    </rPh>
    <phoneticPr fontId="9"/>
  </si>
  <si>
    <t>建設業法第20条第１項等により、見積書において特に内訳明示することとされている経費の明細書</t>
    <phoneticPr fontId="5"/>
  </si>
  <si>
    <t>公共工事設計労務単価</t>
    <phoneticPr fontId="9"/>
  </si>
  <si>
    <t>÷</t>
    <phoneticPr fontId="9"/>
  </si>
  <si>
    <t>公共工事設計労務単価詳細LINK</t>
    <rPh sb="0" eb="4">
      <t>コウキョウ</t>
    </rPh>
    <rPh sb="4" eb="10">
      <t>セッケイ</t>
    </rPh>
    <rPh sb="10" eb="12">
      <t>ショウサイ</t>
    </rPh>
    <phoneticPr fontId="5"/>
  </si>
  <si>
    <t>雇用​保険​</t>
    <phoneticPr fontId="9"/>
  </si>
  <si>
    <t>健康​保険料​</t>
    <phoneticPr fontId="9"/>
  </si>
  <si>
    <t>介護​保険料​</t>
    <phoneticPr fontId="9"/>
  </si>
  <si>
    <t>雇用保険料</t>
    <rPh sb="0" eb="2">
      <t>コヨウ</t>
    </rPh>
    <rPh sb="2" eb="5">
      <t>ホケンリョウ</t>
    </rPh>
    <phoneticPr fontId="9"/>
  </si>
  <si>
    <t>健康保険料</t>
    <rPh sb="0" eb="5">
      <t>ケンコウホケンリョウ</t>
    </rPh>
    <phoneticPr fontId="9"/>
  </si>
  <si>
    <t>厚生​年​金保険料​</t>
    <phoneticPr fontId="9"/>
  </si>
  <si>
    <t>介護保険料</t>
    <rPh sb="0" eb="2">
      <t>カイゴ</t>
    </rPh>
    <rPh sb="2" eb="5">
      <t>ホケンリョウ</t>
    </rPh>
    <phoneticPr fontId="9"/>
  </si>
  <si>
    <t>厚生年金保険料</t>
    <rPh sb="0" eb="7">
      <t>コウセイネンキンホケンリョウ</t>
    </rPh>
    <phoneticPr fontId="9"/>
  </si>
  <si>
    <t>子ども・子育て拠出金</t>
    <rPh sb="0" eb="1">
      <t>コ</t>
    </rPh>
    <rPh sb="4" eb="6">
      <t>コソダ</t>
    </rPh>
    <rPh sb="7" eb="10">
      <t>キョシュツキン</t>
    </rPh>
    <phoneticPr fontId="9"/>
  </si>
  <si>
    <t>建退共掛金​（建設業退職金共済制度の​掛金）​</t>
    <phoneticPr fontId="9"/>
  </si>
  <si>
    <t>単位</t>
    <rPh sb="0" eb="2">
      <t>タンイ</t>
    </rPh>
    <phoneticPr fontId="9"/>
  </si>
  <si>
    <t>※①のみ、②のみ又は①＋②の合計いずれかとなります</t>
    <rPh sb="8" eb="9">
      <t>マタ</t>
    </rPh>
    <rPh sb="14" eb="16">
      <t>ゴウケイ</t>
    </rPh>
    <phoneticPr fontId="9"/>
  </si>
  <si>
    <t>至</t>
    <rPh sb="0" eb="1">
      <t>イタル</t>
    </rPh>
    <phoneticPr fontId="9"/>
  </si>
  <si>
    <t>自</t>
    <rPh sb="0" eb="1">
      <t xml:space="preserve">ジ </t>
    </rPh>
    <phoneticPr fontId="9"/>
  </si>
  <si>
    <t>建退共掛金</t>
    <phoneticPr fontId="9"/>
  </si>
  <si>
    <t>内　訳</t>
    <phoneticPr fontId="9"/>
  </si>
  <si>
    <t>見積金額合計(税込)</t>
  </si>
  <si>
    <t>月</t>
    <rPh sb="0" eb="1">
      <t xml:space="preserve">ツキ </t>
    </rPh>
    <phoneticPr fontId="9"/>
  </si>
  <si>
    <t>年</t>
    <rPh sb="0" eb="1">
      <t>ネn</t>
    </rPh>
    <phoneticPr fontId="9"/>
  </si>
  <si>
    <t>令和</t>
    <rPh sb="0" eb="2">
      <t>レイ</t>
    </rPh>
    <phoneticPr fontId="9"/>
  </si>
  <si>
    <t>号</t>
    <rPh sb="0" eb="1">
      <t xml:space="preserve">ゴウ </t>
    </rPh>
    <phoneticPr fontId="9"/>
  </si>
  <si>
    <t>第</t>
    <phoneticPr fontId="9"/>
  </si>
  <si>
    <t>）</t>
    <phoneticPr fontId="9"/>
  </si>
  <si>
    <t>（般－</t>
    <phoneticPr fontId="9"/>
  </si>
  <si>
    <t>知事許可</t>
    <rPh sb="0" eb="1">
      <t xml:space="preserve">チジ </t>
    </rPh>
    <phoneticPr fontId="9"/>
  </si>
  <si>
    <t>見積番号</t>
    <rPh sb="0" eb="4">
      <t>ミツモリ</t>
    </rPh>
    <phoneticPr fontId="9"/>
  </si>
  <si>
    <t>見積書使用における注意点</t>
    <rPh sb="0" eb="3">
      <t>ミツモリ</t>
    </rPh>
    <rPh sb="3" eb="5">
      <t>シヨウ</t>
    </rPh>
    <rPh sb="9" eb="12">
      <t>チュウ</t>
    </rPh>
    <phoneticPr fontId="9"/>
  </si>
  <si>
    <t>所属部門/担当</t>
    <phoneticPr fontId="5"/>
  </si>
  <si>
    <t>会社名</t>
    <phoneticPr fontId="5"/>
  </si>
  <si>
    <t>FAX</t>
    <phoneticPr fontId="5"/>
  </si>
  <si>
    <t>電話番号</t>
    <rPh sb="0" eb="4">
      <t>デンワ</t>
    </rPh>
    <phoneticPr fontId="5"/>
  </si>
  <si>
    <t>消費税額</t>
    <rPh sb="3" eb="4">
      <t xml:space="preserve">ガク </t>
    </rPh>
    <phoneticPr fontId="9"/>
  </si>
  <si>
    <t>税率</t>
    <phoneticPr fontId="9"/>
  </si>
  <si>
    <t>※見積金額合計(税抜)（A）</t>
    <phoneticPr fontId="9"/>
  </si>
  <si>
    <t>見積書合計金額（税抜）（A）の内訳　※自由記載欄</t>
    <phoneticPr fontId="5"/>
  </si>
  <si>
    <t>建設業法第20条第１項等により、見積書において特に内訳明示することとされている経費</t>
    <phoneticPr fontId="5"/>
  </si>
  <si>
    <t>住所</t>
    <rPh sb="0" eb="2">
      <t>ジュウ</t>
    </rPh>
    <phoneticPr fontId="5"/>
  </si>
  <si>
    <t>法定福利費（事業主負担分を除く）</t>
    <phoneticPr fontId="9"/>
  </si>
  <si>
    <t>金　額（税　抜）</t>
    <phoneticPr fontId="5"/>
  </si>
  <si>
    <t>※受注者や再下請事業者が加入事業者であり、元請等が証紙等交付事務を受託していない場合のみ計上する</t>
    <phoneticPr fontId="5"/>
  </si>
  <si>
    <t>安全衛生経費</t>
    <phoneticPr fontId="9"/>
  </si>
  <si>
    <t>※労働安全衛生法等に基づく労働災害防止対策に必要な経費を計上する　※労務費等と一部重複することがある　</t>
    <phoneticPr fontId="5"/>
  </si>
  <si>
    <t>上記５つの経費の額について、受注者が通常必要と認められる額を著しく下回るように見積もること及び注文者が通常必要と認められる額を著しく下回ることとなるように変更依頼することは、建設業法第20条第２項、第６項において禁止されています。
また、注文者には、建設業法第20条第４項により、本見積書の内容を考慮する努力義務が課されています。</t>
    <phoneticPr fontId="5"/>
  </si>
  <si>
    <t>また、上記の「労務費」は、現場の技能労働者の賃金の原資に相当する部分を指し、「建設労働者の雇用に伴う必要経費」を含まないものです。
下記に記載する「建設労働者の雇用に伴う必要経費」について、必要額を計上しない、又は請負代金からこれを値引くことは建設業法上不当行為となり得ることに留意する必要があります。</t>
    <phoneticPr fontId="5"/>
  </si>
  <si>
    <t>職種・費目</t>
    <phoneticPr fontId="5"/>
  </si>
  <si>
    <t>歩掛</t>
    <phoneticPr fontId="5"/>
  </si>
  <si>
    <t>(人・日/数量)</t>
    <phoneticPr fontId="5"/>
  </si>
  <si>
    <t>(数量/人・日)</t>
    <phoneticPr fontId="5"/>
  </si>
  <si>
    <t>単価（円）</t>
    <phoneticPr fontId="5"/>
  </si>
  <si>
    <t>金額（円）</t>
  </si>
  <si>
    <t>名称</t>
    <rPh sb="0" eb="2">
      <t>メイショウ</t>
    </rPh>
    <phoneticPr fontId="5"/>
  </si>
  <si>
    <t>仕様</t>
    <rPh sb="0" eb="2">
      <t>メイショウ</t>
    </rPh>
    <phoneticPr fontId="5"/>
  </si>
  <si>
    <t>項目</t>
    <phoneticPr fontId="5"/>
  </si>
  <si>
    <t>単位</t>
    <phoneticPr fontId="5"/>
  </si>
  <si>
    <t>金額</t>
    <phoneticPr fontId="9"/>
  </si>
  <si>
    <t>名称</t>
    <phoneticPr fontId="9"/>
  </si>
  <si>
    <t>費目名</t>
    <phoneticPr fontId="9"/>
  </si>
  <si>
    <r>
      <t xml:space="preserve">備考
</t>
    </r>
    <r>
      <rPr>
        <sz val="6"/>
        <color theme="0"/>
        <rFont val="Meiryo UI"/>
        <family val="2"/>
        <charset val="128"/>
      </rPr>
      <t>歩掛等に特記事項がある場合などに記入</t>
    </r>
    <rPh sb="0" eb="2">
      <t>ビコウ</t>
    </rPh>
    <rPh sb="5" eb="6">
      <t xml:space="preserve">トウ </t>
    </rPh>
    <phoneticPr fontId="5"/>
  </si>
  <si>
    <t>材料費（合計）</t>
    <rPh sb="0" eb="2">
      <t>ゴウケイ</t>
    </rPh>
    <phoneticPr fontId="5"/>
  </si>
  <si>
    <t>労務費（合計）</t>
    <rPh sb="0" eb="2">
      <t>ゴウケイ</t>
    </rPh>
    <phoneticPr fontId="5"/>
  </si>
  <si>
    <t>円（税抜）</t>
    <phoneticPr fontId="5"/>
  </si>
  <si>
    <t>金額</t>
    <rPh sb="0" eb="2">
      <t xml:space="preserve">ビコウトウ </t>
    </rPh>
    <phoneticPr fontId="5"/>
  </si>
  <si>
    <t>労務費</t>
    <phoneticPr fontId="5"/>
  </si>
  <si>
    <t>円</t>
    <rPh sb="0" eb="1">
      <t xml:space="preserve">エン </t>
    </rPh>
    <phoneticPr fontId="5"/>
  </si>
  <si>
    <t>料率</t>
    <rPh sb="0" eb="2">
      <t>リョウリ</t>
    </rPh>
    <phoneticPr fontId="5"/>
  </si>
  <si>
    <t>%</t>
    <phoneticPr fontId="5"/>
  </si>
  <si>
    <t>単価</t>
    <phoneticPr fontId="5"/>
  </si>
  <si>
    <t>充当日数</t>
    <rPh sb="0" eb="2">
      <t>リョウリ</t>
    </rPh>
    <phoneticPr fontId="5"/>
  </si>
  <si>
    <t>円/日</t>
    <rPh sb="0" eb="1">
      <t xml:space="preserve">エン </t>
    </rPh>
    <phoneticPr fontId="5"/>
  </si>
  <si>
    <t>人・日</t>
    <phoneticPr fontId="5"/>
  </si>
  <si>
    <t>（現場労働者に関する雇用保険、健康保険、介護保険、厚生年金保険及び子ども・子育て拠出金に係る法定の事業主負担額）</t>
  </si>
  <si>
    <t>合計</t>
    <phoneticPr fontId="5"/>
  </si>
  <si>
    <t>円（税抜）</t>
    <phoneticPr fontId="9"/>
  </si>
  <si>
    <t>数量</t>
    <phoneticPr fontId="9"/>
  </si>
  <si>
    <t>②経費率計上分</t>
    <phoneticPr fontId="9"/>
  </si>
  <si>
    <t>安全衛生経費参考項目</t>
    <rPh sb="0" eb="8">
      <t>アンゼn</t>
    </rPh>
    <rPh sb="8" eb="10">
      <t>コウモ</t>
    </rPh>
    <phoneticPr fontId="9"/>
  </si>
  <si>
    <t>①個別積み上げ計上分</t>
    <phoneticPr fontId="9"/>
  </si>
  <si>
    <r>
      <t>安全衛生経費　</t>
    </r>
    <r>
      <rPr>
        <sz val="11"/>
        <color theme="1"/>
        <rFont val="Meiryo UI"/>
        <family val="2"/>
        <charset val="128"/>
      </rPr>
      <t>（労働安全衛生法等に基づく労働災害防止対策に必要な経費）</t>
    </r>
    <phoneticPr fontId="9"/>
  </si>
  <si>
    <t>書き方ガイドは下記よりダウンロードできます。</t>
  </si>
  <si>
    <t>※後程URL等を追記。</t>
  </si>
  <si>
    <t>内訳明示すべき経費項目は各シートに入力された金額が自動で表示されます。</t>
  </si>
  <si>
    <r>
      <t>【ｼｰﾄ3】 見積書合計金額の</t>
    </r>
    <r>
      <rPr>
        <sz val="11"/>
        <color theme="1"/>
        <rFont val="Arial"/>
        <family val="2"/>
      </rPr>
      <t>​</t>
    </r>
    <r>
      <rPr>
        <sz val="11"/>
        <color theme="1"/>
        <rFont val="游ゴシック"/>
        <family val="2"/>
        <scheme val="minor"/>
      </rPr>
      <t>内訳明細書</t>
    </r>
    <phoneticPr fontId="9"/>
  </si>
  <si>
    <t>見積書合計金額（税抜）（A）の内訳は、自由記載欄です。任意の内訳を入力してください。</t>
    <rPh sb="27" eb="29">
      <t>ニn</t>
    </rPh>
    <rPh sb="30" eb="32">
      <t>ウチワケ</t>
    </rPh>
    <rPh sb="33" eb="35">
      <t>ニュウリョク</t>
    </rPh>
    <phoneticPr fontId="5"/>
  </si>
  <si>
    <t>＝</t>
    <phoneticPr fontId="9"/>
  </si>
  <si>
    <t>歩掛</t>
    <phoneticPr fontId="9"/>
  </si>
  <si>
    <t>子ども​・子育て​拠出金</t>
    <phoneticPr fontId="9"/>
  </si>
  <si>
    <t>法定福利費</t>
    <phoneticPr fontId="5"/>
  </si>
  <si>
    <r>
      <t>建退共掛金</t>
    </r>
    <r>
      <rPr>
        <b/>
        <sz val="11"/>
        <color theme="1"/>
        <rFont val="Arial"/>
        <family val="3"/>
      </rPr>
      <t>​</t>
    </r>
    <phoneticPr fontId="5"/>
  </si>
  <si>
    <t>LINK</t>
    <phoneticPr fontId="9"/>
  </si>
  <si>
    <t>諸経費（現場管理費等）</t>
    <phoneticPr fontId="9"/>
  </si>
  <si>
    <t>諸経費（一般管理費等）</t>
    <phoneticPr fontId="9"/>
  </si>
  <si>
    <t>現場管理費等</t>
    <rPh sb="0" eb="5">
      <t>ゲンバ</t>
    </rPh>
    <rPh sb="5" eb="6">
      <t>トウ</t>
    </rPh>
    <phoneticPr fontId="9"/>
  </si>
  <si>
    <t>一般管理費等</t>
    <rPh sb="0" eb="5">
      <t>イッパn</t>
    </rPh>
    <rPh sb="5" eb="6">
      <t>トウ</t>
    </rPh>
    <phoneticPr fontId="9"/>
  </si>
  <si>
    <r>
      <t>確定申告書等ベースの</t>
    </r>
    <r>
      <rPr>
        <sz val="11"/>
        <color theme="1"/>
        <rFont val="Arial"/>
        <family val="2"/>
      </rPr>
      <t>​</t>
    </r>
    <r>
      <rPr>
        <sz val="11"/>
        <color theme="1"/>
        <rFont val="游ゴシック"/>
        <family val="2"/>
        <scheme val="minor"/>
      </rPr>
      <t>単価</t>
    </r>
    <phoneticPr fontId="9"/>
  </si>
  <si>
    <t>1日​あたりの​金額</t>
  </si>
  <si>
    <t>例)現場管理費等</t>
    <phoneticPr fontId="5"/>
  </si>
  <si>
    <t>例）一般管理費等</t>
    <rPh sb="0" eb="1">
      <t>レイ</t>
    </rPh>
    <rPh sb="2" eb="7">
      <t>イッパンカンリヒ</t>
    </rPh>
    <rPh sb="7" eb="8">
      <t>ナド</t>
    </rPh>
    <phoneticPr fontId="5"/>
  </si>
  <si>
    <t>退職金（事務員）</t>
    <rPh sb="4" eb="7">
      <t>ジムイン</t>
    </rPh>
    <phoneticPr fontId="5"/>
  </si>
  <si>
    <t>租税公課</t>
    <rPh sb="0" eb="4">
      <t>ソゼイコウカ</t>
    </rPh>
    <phoneticPr fontId="9"/>
  </si>
  <si>
    <t>荷造運賃</t>
    <rPh sb="0" eb="2">
      <t>ニヅク</t>
    </rPh>
    <rPh sb="2" eb="4">
      <t>ウンチン</t>
    </rPh>
    <phoneticPr fontId="9"/>
  </si>
  <si>
    <t>水道光熱費</t>
    <rPh sb="0" eb="5">
      <t>スイドウコウネツヒ</t>
    </rPh>
    <phoneticPr fontId="9"/>
  </si>
  <si>
    <t>旅費交通費</t>
    <rPh sb="0" eb="5">
      <t>リョヒコウツウヒ</t>
    </rPh>
    <phoneticPr fontId="9"/>
  </si>
  <si>
    <t>通信費</t>
    <rPh sb="0" eb="3">
      <t>ツウシンヒ</t>
    </rPh>
    <phoneticPr fontId="9"/>
  </si>
  <si>
    <t>広告宣伝費</t>
    <rPh sb="0" eb="5">
      <t>コウコクセンデンヒ</t>
    </rPh>
    <phoneticPr fontId="9"/>
  </si>
  <si>
    <t>接待交際費</t>
    <rPh sb="0" eb="5">
      <t>セッタイコウサイヒ</t>
    </rPh>
    <phoneticPr fontId="9"/>
  </si>
  <si>
    <t>修繕費</t>
    <rPh sb="0" eb="3">
      <t>シュウゼンヒ</t>
    </rPh>
    <phoneticPr fontId="9"/>
  </si>
  <si>
    <t>消耗品費</t>
    <rPh sb="0" eb="4">
      <t>ショウモウヒンヒ</t>
    </rPh>
    <phoneticPr fontId="9"/>
  </si>
  <si>
    <t>福利厚生費</t>
    <rPh sb="0" eb="5">
      <t>フクリコウセイヒ</t>
    </rPh>
    <phoneticPr fontId="9"/>
  </si>
  <si>
    <t>支払手数料</t>
    <rPh sb="0" eb="2">
      <t>シハラ</t>
    </rPh>
    <rPh sb="2" eb="5">
      <t>テスウリョウ</t>
    </rPh>
    <phoneticPr fontId="9"/>
  </si>
  <si>
    <t>諸会費</t>
    <rPh sb="0" eb="3">
      <t>ショカイヒ</t>
    </rPh>
    <phoneticPr fontId="9"/>
  </si>
  <si>
    <t>車両関係費</t>
    <rPh sb="0" eb="2">
      <t>シャリョウ</t>
    </rPh>
    <rPh sb="2" eb="5">
      <t>カンケイヒ</t>
    </rPh>
    <phoneticPr fontId="9"/>
  </si>
  <si>
    <t>リース代</t>
    <rPh sb="3" eb="4">
      <t>ダイ</t>
    </rPh>
    <phoneticPr fontId="9"/>
  </si>
  <si>
    <t>廃材処理費</t>
    <rPh sb="0" eb="2">
      <t>ハイザイ</t>
    </rPh>
    <rPh sb="2" eb="5">
      <t>ショリヒ</t>
    </rPh>
    <phoneticPr fontId="9"/>
  </si>
  <si>
    <t>法定福利費（事務員）</t>
    <rPh sb="0" eb="5">
      <t>ホウテイフクリヒ</t>
    </rPh>
    <rPh sb="6" eb="9">
      <t>ジムイン</t>
    </rPh>
    <phoneticPr fontId="5"/>
  </si>
  <si>
    <t>諸経費と​して計上する​項目は​以下を​参考に、実情に応じて​根拠を​示すことができる​項目を​入力してください。​</t>
    <rPh sb="0" eb="4">
      <t>ウチワケメイジ</t>
    </rPh>
    <rPh sb="7" eb="15">
      <t>ケイヒ</t>
    </rPh>
    <rPh sb="16" eb="17">
      <t>カクシ-</t>
    </rPh>
    <rPh sb="21" eb="23">
      <t>ニュウリョク</t>
    </rPh>
    <rPh sb="26" eb="28">
      <t>キンガク</t>
    </rPh>
    <rPh sb="29" eb="31">
      <t>ジドウ</t>
    </rPh>
    <rPh sb="32" eb="34">
      <t>ヒョウ</t>
    </rPh>
    <phoneticPr fontId="9"/>
  </si>
  <si>
    <t>①積み上げ形状、②​経費率計上分、①＋②のいずれかを​選択して​入力してください​
経費率計上分、​積み上げどちらか​選択して​入力してください。
安全衛生経費と​して計上する​項目は​以下を​参考に​、実情に応じて根拠を​示すことができる​項目を​入力してください。​</t>
    <rPh sb="1" eb="5">
      <t>ウチワケメイジ</t>
    </rPh>
    <rPh sb="5" eb="7">
      <t>ケイジョウ</t>
    </rPh>
    <rPh sb="11" eb="17">
      <t>ケイヒ</t>
    </rPh>
    <rPh sb="26" eb="27">
      <t>カクシ-</t>
    </rPh>
    <rPh sb="31" eb="33">
      <t>ニュウリョク</t>
    </rPh>
    <rPh sb="36" eb="38">
      <t>キンガク</t>
    </rPh>
    <rPh sb="39" eb="41">
      <t>ジドウ</t>
    </rPh>
    <rPh sb="42" eb="44">
      <t>ヒョウ</t>
    </rPh>
    <phoneticPr fontId="9"/>
  </si>
  <si>
    <t>例）作業着</t>
    <rPh sb="0" eb="1">
      <t>レイ</t>
    </rPh>
    <rPh sb="2" eb="5">
      <t>サギョウギ</t>
    </rPh>
    <phoneticPr fontId="9"/>
  </si>
  <si>
    <t>例）空調服</t>
    <rPh sb="0" eb="1">
      <t>レイ</t>
    </rPh>
    <rPh sb="2" eb="5">
      <t>クウチョウフク</t>
    </rPh>
    <phoneticPr fontId="9"/>
  </si>
  <si>
    <t>例）安全靴</t>
    <rPh sb="0" eb="1">
      <t>レイ</t>
    </rPh>
    <rPh sb="2" eb="5">
      <t>アンゼングツ</t>
    </rPh>
    <phoneticPr fontId="9"/>
  </si>
  <si>
    <t>例）防塵マスク</t>
    <rPh sb="0" eb="1">
      <t>レイ</t>
    </rPh>
    <rPh sb="2" eb="4">
      <t>ボウジン</t>
    </rPh>
    <phoneticPr fontId="9"/>
  </si>
  <si>
    <t>例）健康診断受診料</t>
    <rPh sb="0" eb="1">
      <t>レイ</t>
    </rPh>
    <rPh sb="2" eb="6">
      <t>ケンコウシンダン</t>
    </rPh>
    <rPh sb="6" eb="9">
      <t>ジュシンリョウ</t>
    </rPh>
    <phoneticPr fontId="9"/>
  </si>
  <si>
    <t>数量</t>
    <rPh sb="0" eb="2">
      <t>スウ</t>
    </rPh>
    <phoneticPr fontId="5"/>
  </si>
  <si>
    <t>労務費の算出方法（書き方ガイドp.XXページを参照）※以下は左記のセルに入っている式と同様です。</t>
    <rPh sb="27" eb="29">
      <t>イカ</t>
    </rPh>
    <rPh sb="36" eb="37">
      <t>ハイッテ</t>
    </rPh>
    <phoneticPr fontId="5"/>
  </si>
  <si>
    <t>総計</t>
    <rPh sb="0" eb="2">
      <t>ソウケイ</t>
    </rPh>
    <phoneticPr fontId="5"/>
  </si>
  <si>
    <t>その他（合計）</t>
    <phoneticPr fontId="5"/>
  </si>
  <si>
    <t>建退共掛金​</t>
    <phoneticPr fontId="5"/>
  </si>
  <si>
    <t>（建設業退職金共済制度の掛金）</t>
    <phoneticPr fontId="5"/>
  </si>
  <si>
    <t>元請等が証紙等購入の場合はチェックを入れてください</t>
    <rPh sb="10" eb="12">
      <t>バアイ</t>
    </rPh>
    <rPh sb="18" eb="19">
      <t>イレ</t>
    </rPh>
    <phoneticPr fontId="5"/>
  </si>
  <si>
    <t>個別工事の見積金額の労務費※</t>
    <phoneticPr fontId="9"/>
  </si>
  <si>
    <t>安全衛生経費率</t>
    <rPh sb="0" eb="2">
      <t>タンイ</t>
    </rPh>
    <phoneticPr fontId="9"/>
  </si>
  <si>
    <t>安全衛生経費（経費率計上分）</t>
    <phoneticPr fontId="5"/>
  </si>
  <si>
    <t>①小計</t>
    <rPh sb="1" eb="3">
      <t>ショウケイ</t>
    </rPh>
    <phoneticPr fontId="9"/>
  </si>
  <si>
    <t>②小計</t>
    <rPh sb="1" eb="3">
      <t>ショウケイ</t>
    </rPh>
    <phoneticPr fontId="9"/>
  </si>
  <si>
    <t>見積金額合計(税抜)</t>
    <phoneticPr fontId="5"/>
  </si>
  <si>
    <t>印刷時に不要なハイライトを削除するには枠内の文字を削除してください</t>
    <rPh sb="0" eb="3">
      <t>インサテゥ</t>
    </rPh>
    <rPh sb="4" eb="6">
      <t>フヨウ</t>
    </rPh>
    <rPh sb="13" eb="15">
      <t>サクジヨ</t>
    </rPh>
    <rPh sb="19" eb="21">
      <t>ワク</t>
    </rPh>
    <rPh sb="22" eb="24">
      <t>モジ</t>
    </rPh>
    <rPh sb="25" eb="27">
      <t>サクジヨ</t>
    </rPh>
    <phoneticPr fontId="5"/>
  </si>
  <si>
    <t>ハイライトをつける場合は枠内にONと入力</t>
    <rPh sb="12" eb="14">
      <t>ワク</t>
    </rPh>
    <rPh sb="18" eb="20">
      <t>ニュウリョク</t>
    </rPh>
    <phoneticPr fontId="5"/>
  </si>
  <si>
    <t xml:space="preserve">
以下は材料費項目の整理用参考セルです。​材料費と​して計上する​項目について、各職種・工種等の実情等に応じて書き出して、見積内訳書に転記してください</t>
    <rPh sb="0" eb="4">
      <t>ウチワケメイジ</t>
    </rPh>
    <rPh sb="7" eb="15">
      <t>ケイヒ</t>
    </rPh>
    <rPh sb="16" eb="17">
      <t>カクシ-</t>
    </rPh>
    <rPh sb="20" eb="22">
      <t>ニュウリョク</t>
    </rPh>
    <rPh sb="25" eb="27">
      <t>キンガク</t>
    </rPh>
    <rPh sb="28" eb="30">
      <t>ジドウ</t>
    </rPh>
    <rPh sb="31" eb="33">
      <t>ヒョウ</t>
    </rPh>
    <phoneticPr fontId="9"/>
  </si>
  <si>
    <t>材料費</t>
    <phoneticPr fontId="5"/>
  </si>
  <si>
    <t>法定​福利費</t>
    <phoneticPr fontId="5"/>
  </si>
  <si>
    <t>建退​共​掛金</t>
    <phoneticPr fontId="5"/>
  </si>
  <si>
    <t>安全​衛生経​費</t>
    <phoneticPr fontId="5"/>
  </si>
  <si>
    <t>諸経費</t>
    <phoneticPr fontId="5"/>
  </si>
  <si>
    <t>その他</t>
    <phoneticPr fontId="5"/>
  </si>
  <si>
    <t>その​他根拠を​示せる​経費を​自由に​計上ください。​</t>
    <phoneticPr fontId="5"/>
  </si>
  <si>
    <t>【ｼｰﾄ4】材料費・労務費 明細内容を​記載後にコピーアンドペーストしてください。​</t>
    <phoneticPr fontId="5"/>
  </si>
  <si>
    <t>【ｼｰﾄ5】法定福利費・建退共掛金 明細内容を​記載後にコピーアンドペーストしてください。​</t>
    <phoneticPr fontId="5"/>
  </si>
  <si>
    <t>【ｼｰﾄ7】安全衛生経費 明細内容を​記載後にコピーアンドペーストしてください。​</t>
    <phoneticPr fontId="5"/>
  </si>
  <si>
    <t>諸経費に​入力した​内容を​記載後にコピーアンドペーストしてください。​</t>
    <phoneticPr fontId="5"/>
  </si>
  <si>
    <t>以下は材料費項目の整理用参考セルです。​材料費と​して計上する​項目について、
各職種・工種等の実情等に応じて書き出して、見積内訳書に転記してください</t>
    <rPh sb="0" eb="4">
      <t>ウチワケメイジ</t>
    </rPh>
    <rPh sb="7" eb="15">
      <t>ケイヒ</t>
    </rPh>
    <rPh sb="16" eb="17">
      <t>カクシ-</t>
    </rPh>
    <rPh sb="20" eb="22">
      <t>ニュウリョク</t>
    </rPh>
    <rPh sb="25" eb="27">
      <t>キンガク</t>
    </rPh>
    <rPh sb="28" eb="30">
      <t>ジドウ</t>
    </rPh>
    <rPh sb="31" eb="33">
      <t>ヒョウ</t>
    </rPh>
    <phoneticPr fontId="9"/>
  </si>
  <si>
    <t>備考</t>
    <rPh sb="0" eb="2">
      <t>ビコウ</t>
    </rPh>
    <phoneticPr fontId="5"/>
  </si>
  <si>
    <t>備考：</t>
    <rPh sb="0" eb="2">
      <t>ビコウ</t>
    </rPh>
    <phoneticPr fontId="5"/>
  </si>
  <si>
    <t>on</t>
    <phoneticPr fontId="5"/>
  </si>
  <si>
    <r>
      <t>書き方</t>
    </r>
    <r>
      <rPr>
        <sz val="10"/>
        <color theme="1"/>
        <rFont val="Arial"/>
        <family val="2"/>
      </rPr>
      <t>​</t>
    </r>
    <r>
      <rPr>
        <sz val="10"/>
        <color theme="1"/>
        <rFont val="游ゴシック"/>
        <family val="2"/>
        <charset val="128"/>
        <scheme val="minor"/>
      </rPr>
      <t>ガイド
P.14 – P.15参照</t>
    </r>
    <phoneticPr fontId="9"/>
  </si>
  <si>
    <r>
      <t>書き方</t>
    </r>
    <r>
      <rPr>
        <sz val="10"/>
        <color theme="1"/>
        <rFont val="Arial"/>
        <family val="2"/>
      </rPr>
      <t>​</t>
    </r>
    <r>
      <rPr>
        <sz val="10"/>
        <color theme="1"/>
        <rFont val="游ゴシック"/>
        <family val="2"/>
        <charset val="128"/>
        <scheme val="minor"/>
      </rPr>
      <t>ガイド
P.16 – P.18参照</t>
    </r>
    <phoneticPr fontId="9"/>
  </si>
  <si>
    <r>
      <t>書き方</t>
    </r>
    <r>
      <rPr>
        <sz val="10"/>
        <color theme="1"/>
        <rFont val="Arial"/>
        <family val="2"/>
      </rPr>
      <t>​</t>
    </r>
    <r>
      <rPr>
        <sz val="10"/>
        <color theme="1"/>
        <rFont val="游ゴシック"/>
        <family val="2"/>
        <charset val="128"/>
        <scheme val="minor"/>
      </rPr>
      <t>ガイド
P.19 – P.23参照</t>
    </r>
    <phoneticPr fontId="9"/>
  </si>
  <si>
    <r>
      <t>書き方</t>
    </r>
    <r>
      <rPr>
        <sz val="10"/>
        <color theme="1"/>
        <rFont val="Arial"/>
        <family val="2"/>
      </rPr>
      <t>​</t>
    </r>
    <r>
      <rPr>
        <sz val="10"/>
        <color theme="1"/>
        <rFont val="游ゴシック"/>
        <family val="2"/>
        <charset val="128"/>
        <scheme val="minor"/>
      </rPr>
      <t>ガイド
P.28 – P.29参照</t>
    </r>
    <phoneticPr fontId="9"/>
  </si>
  <si>
    <r>
      <t>書き方</t>
    </r>
    <r>
      <rPr>
        <sz val="10"/>
        <color theme="1"/>
        <rFont val="Arial"/>
        <family val="2"/>
      </rPr>
      <t>​</t>
    </r>
    <r>
      <rPr>
        <sz val="10"/>
        <color theme="1"/>
        <rFont val="游ゴシック"/>
        <family val="2"/>
        <charset val="128"/>
        <scheme val="minor"/>
      </rPr>
      <t>ガイド
P.24 – P.27参照</t>
    </r>
    <phoneticPr fontId="9"/>
  </si>
  <si>
    <r>
      <t>書き方</t>
    </r>
    <r>
      <rPr>
        <sz val="10"/>
        <color theme="1"/>
        <rFont val="Arial"/>
        <family val="2"/>
      </rPr>
      <t>​</t>
    </r>
    <r>
      <rPr>
        <sz val="10"/>
        <color theme="1"/>
        <rFont val="游ゴシック"/>
        <family val="2"/>
        <charset val="128"/>
        <scheme val="minor"/>
      </rPr>
      <t>ガイド
p.30参照</t>
    </r>
    <phoneticPr fontId="9"/>
  </si>
  <si>
    <r>
      <t>書き方</t>
    </r>
    <r>
      <rPr>
        <sz val="10"/>
        <color theme="1"/>
        <rFont val="Arial"/>
        <family val="2"/>
      </rPr>
      <t>​</t>
    </r>
    <r>
      <rPr>
        <sz val="10"/>
        <color theme="1"/>
        <rFont val="游ゴシック"/>
        <family val="2"/>
        <charset val="128"/>
        <scheme val="minor"/>
      </rPr>
      <t>ガイド
P.31参照</t>
    </r>
    <phoneticPr fontId="9"/>
  </si>
  <si>
    <r>
      <t>書き方</t>
    </r>
    <r>
      <rPr>
        <sz val="10"/>
        <color theme="1"/>
        <rFont val="Arial"/>
        <family val="2"/>
      </rPr>
      <t>​</t>
    </r>
    <r>
      <rPr>
        <sz val="10"/>
        <color theme="1"/>
        <rFont val="游ゴシック"/>
        <family val="2"/>
        <charset val="128"/>
        <scheme val="minor"/>
      </rPr>
      <t>ガイド
p.19参照</t>
    </r>
    <phoneticPr fontId="9"/>
  </si>
  <si>
    <r>
      <t>書き方</t>
    </r>
    <r>
      <rPr>
        <sz val="10"/>
        <color theme="1"/>
        <rFont val="Arial"/>
        <family val="2"/>
      </rPr>
      <t>​</t>
    </r>
    <r>
      <rPr>
        <sz val="10"/>
        <color theme="1"/>
        <rFont val="游ゴシック"/>
        <family val="2"/>
        <charset val="128"/>
        <scheme val="minor"/>
      </rPr>
      <t>ガイド
p.20参照</t>
    </r>
    <phoneticPr fontId="9"/>
  </si>
  <si>
    <r>
      <t>書き方</t>
    </r>
    <r>
      <rPr>
        <sz val="10"/>
        <color theme="1"/>
        <rFont val="Arial"/>
        <family val="2"/>
      </rPr>
      <t>​</t>
    </r>
    <r>
      <rPr>
        <sz val="10"/>
        <color theme="1"/>
        <rFont val="游ゴシック"/>
        <family val="2"/>
        <charset val="128"/>
        <scheme val="minor"/>
      </rPr>
      <t>ガイド
p.21参照</t>
    </r>
    <phoneticPr fontId="9"/>
  </si>
  <si>
    <t>雇用保険料率は、事業の種類ごとに事業主負担分・労働者負担分の保険料率が定められています、LINK先の『建設の事業』の保険料を参考にしてください。</t>
    <rPh sb="48" eb="49">
      <t>サキノ</t>
    </rPh>
    <phoneticPr fontId="5"/>
  </si>
  <si>
    <t>健康保険及び介護保険の保険料率は、各社で加入している協会けんぽ（全国健康保険協会）や健康保険組合の保険料率を用います。
詳細は書き方ガイド、LINK先をご確認ください・</t>
    <rPh sb="60" eb="62">
      <t>ショウサイ</t>
    </rPh>
    <rPh sb="63" eb="64">
      <t>カキカタ</t>
    </rPh>
    <rPh sb="74" eb="75">
      <t>サキ</t>
    </rPh>
    <phoneticPr fontId="5"/>
  </si>
  <si>
    <t>厚生年金保険の保険料率は、日本年金機構のウェブサイト等に記載されている保険料額表を参照することにより入手できます。（厚生年金基金に加入している場合には、当該厚生年金基金から保険料率を入手する必要があります。）
また、子ども・子育て拠出金の料率は、日本年金機構のウェブサイト等に記載されているものを用いてください。</t>
    <phoneticPr fontId="5"/>
  </si>
  <si>
    <t>書き方ガイドを参照してください。</t>
    <rPh sb="0" eb="1">
      <t>カキカタ</t>
    </rPh>
    <rPh sb="7" eb="9">
      <t>サンショウ</t>
    </rPh>
    <phoneticPr fontId="5"/>
  </si>
  <si>
    <t>例）保護帽（ヘルメット）</t>
    <rPh sb="0" eb="1">
      <t>レイ</t>
    </rPh>
    <rPh sb="2" eb="4">
      <t>ホゴ</t>
    </rPh>
    <rPh sb="4" eb="5">
      <t>ボウ</t>
    </rPh>
    <phoneticPr fontId="5"/>
  </si>
  <si>
    <t>例）墜落防止用器具（安全帯）</t>
    <rPh sb="0" eb="1">
      <t>レイ</t>
    </rPh>
    <rPh sb="2" eb="4">
      <t>ツイラク</t>
    </rPh>
    <rPh sb="4" eb="7">
      <t>ボウシヨウ</t>
    </rPh>
    <rPh sb="7" eb="9">
      <t>キグ</t>
    </rPh>
    <rPh sb="10" eb="13">
      <t>アンゼンタイ</t>
    </rPh>
    <phoneticPr fontId="5"/>
  </si>
  <si>
    <t>法定福利費（事業主負担分）</t>
    <phoneticPr fontId="9"/>
  </si>
  <si>
    <t>（参考）建設労働者の雇用に伴う必要経費等（労務費等を除く）の合計</t>
    <rPh sb="1" eb="3">
      <t>サンコウ</t>
    </rPh>
    <rPh sb="4" eb="6">
      <t>ケンセツ</t>
    </rPh>
    <rPh sb="6" eb="9">
      <t>ロウドウシャ</t>
    </rPh>
    <rPh sb="10" eb="12">
      <t>コヨウ</t>
    </rPh>
    <rPh sb="13" eb="14">
      <t>トモナ</t>
    </rPh>
    <rPh sb="15" eb="17">
      <t>ヒツヨウ</t>
    </rPh>
    <rPh sb="17" eb="19">
      <t>ケイヒ</t>
    </rPh>
    <rPh sb="19" eb="20">
      <t>ナド</t>
    </rPh>
    <rPh sb="21" eb="23">
      <t>ロウム</t>
    </rPh>
    <rPh sb="23" eb="24">
      <t>ヒ</t>
    </rPh>
    <rPh sb="24" eb="25">
      <t>ナド</t>
    </rPh>
    <rPh sb="26" eb="27">
      <t>ノゾ</t>
    </rPh>
    <rPh sb="30" eb="32">
      <t>ゴウケイ</t>
    </rPh>
    <phoneticPr fontId="9"/>
  </si>
  <si>
    <t>※ シート３（法定福利費・建退共掛金）、シート５（安全衛生経費）で計上した経費以外を計上ください。
見積書の鑑シート合計には諸経費の金額は反映されませんので、鑑の「（参考）​建設労働者の​雇用に​伴う​必要経費​等（労務費等を​除く）」に、実情に応じて工事に係る諸経費を入力して工事代金に反映してください。</t>
    <rPh sb="50" eb="53">
      <t>ミツモリショ</t>
    </rPh>
    <rPh sb="54" eb="55">
      <t>カガミ</t>
    </rPh>
    <rPh sb="58" eb="60">
      <t>ゴウケイ</t>
    </rPh>
    <rPh sb="62" eb="65">
      <t>ショケイヒ</t>
    </rPh>
    <rPh sb="66" eb="68">
      <t>キンガク</t>
    </rPh>
    <rPh sb="69" eb="71">
      <t>ハンエイ</t>
    </rPh>
    <rPh sb="79" eb="80">
      <t>カガミ</t>
    </rPh>
    <rPh sb="106" eb="107">
      <t>ナド</t>
    </rPh>
    <rPh sb="111" eb="112">
      <t>ナド</t>
    </rPh>
    <rPh sb="120" eb="122">
      <t>ジツジョウ</t>
    </rPh>
    <rPh sb="123" eb="124">
      <t>オウ</t>
    </rPh>
    <rPh sb="126" eb="128">
      <t>コウジ</t>
    </rPh>
    <rPh sb="129" eb="130">
      <t>カカ</t>
    </rPh>
    <rPh sb="131" eb="134">
      <t>ショケイヒ</t>
    </rPh>
    <rPh sb="135" eb="137">
      <t>ニュウリョク</t>
    </rPh>
    <rPh sb="139" eb="143">
      <t>コウジダイキン</t>
    </rPh>
    <rPh sb="144" eb="146">
      <t>ハンエイ</t>
    </rPh>
    <phoneticPr fontId="5"/>
  </si>
  <si>
    <t>https://www.zenkensoren.org/news_page/document/dl_page/</t>
    <phoneticPr fontId="5"/>
  </si>
  <si>
    <t>「全建総連版標準見積書（小規模企業向け）」の書き方ガイドは下記よりダウンロードできます。</t>
    <rPh sb="1" eb="6">
      <t>ゼンケンソウレンバン</t>
    </rPh>
    <rPh sb="6" eb="8">
      <t>ヒョウジュン</t>
    </rPh>
    <rPh sb="8" eb="11">
      <t>ミツモリショ</t>
    </rPh>
    <rPh sb="22" eb="23">
      <t>カ</t>
    </rPh>
    <phoneticPr fontId="5"/>
  </si>
  <si>
    <t>内訳明示すべき経費項目は各シートに入力された金額が自動で表示されます。</t>
    <phoneticPr fontId="5"/>
  </si>
  <si>
    <t>【ｼｰﾄ2】材料費・労務費 明細シート</t>
    <phoneticPr fontId="9"/>
  </si>
  <si>
    <t>【ｼｰﾄ3】法定福利費・建退共掛金 明細</t>
    <phoneticPr fontId="9"/>
  </si>
  <si>
    <t>【ｼｰﾄ5】安全衛生経費 明細</t>
    <phoneticPr fontId="9"/>
  </si>
  <si>
    <t>【シート６】諸経費シートの１日あたり金額に工事日数等を掛けて算出</t>
    <rPh sb="14" eb="15">
      <t>ニチ</t>
    </rPh>
    <rPh sb="18" eb="20">
      <t>キンガク</t>
    </rPh>
    <rPh sb="21" eb="23">
      <t>コウジ</t>
    </rPh>
    <rPh sb="23" eb="25">
      <t>ニッスウ</t>
    </rPh>
    <rPh sb="25" eb="26">
      <t>ナド</t>
    </rPh>
    <rPh sb="27" eb="28">
      <t>カ</t>
    </rPh>
    <rPh sb="30" eb="32">
      <t>サンシュツ</t>
    </rPh>
    <phoneticPr fontId="9"/>
  </si>
  <si>
    <t>現場作業等に係る通勤費等の経費全般、CCUS関連費用など</t>
    <rPh sb="2" eb="4">
      <t>サギョウ</t>
    </rPh>
    <rPh sb="4" eb="5">
      <t>ナド</t>
    </rPh>
    <rPh sb="8" eb="11">
      <t>ツウキンヒ</t>
    </rPh>
    <rPh sb="22" eb="24">
      <t>カンレン</t>
    </rPh>
    <rPh sb="24" eb="26">
      <t>ヒヨウ</t>
    </rPh>
    <phoneticPr fontId="5"/>
  </si>
  <si>
    <r>
      <t>法定福利費（事業主負担分）　</t>
    </r>
    <r>
      <rPr>
        <b/>
        <sz val="12"/>
        <color rgb="FFFF0000"/>
        <rFont val="Meiryo UI"/>
        <family val="3"/>
        <charset val="128"/>
      </rPr>
      <t>※実際の保険料率を入力してください。</t>
    </r>
    <rPh sb="6" eb="12">
      <t>ジギョウヌシフタンブン</t>
    </rPh>
    <rPh sb="15" eb="17">
      <t>ジッサイ</t>
    </rPh>
    <rPh sb="18" eb="22">
      <t>ホケンリョウリツ</t>
    </rPh>
    <rPh sb="23" eb="25">
      <t>ニュウリョク</t>
    </rPh>
    <phoneticPr fontId="5"/>
  </si>
  <si>
    <t>諸経費（一般管理費等）　小計</t>
    <rPh sb="0" eb="3">
      <t>ショケイヒ</t>
    </rPh>
    <rPh sb="4" eb="9">
      <t>イッパンカンリヒ</t>
    </rPh>
    <rPh sb="9" eb="10">
      <t>ナド</t>
    </rPh>
    <phoneticPr fontId="9"/>
  </si>
  <si>
    <t>※現場に係る経費等</t>
    <rPh sb="1" eb="3">
      <t>ゲンバ</t>
    </rPh>
    <rPh sb="4" eb="5">
      <t>カカワ</t>
    </rPh>
    <rPh sb="6" eb="8">
      <t>ケイヒ</t>
    </rPh>
    <rPh sb="8" eb="9">
      <t>ナド</t>
    </rPh>
    <phoneticPr fontId="5"/>
  </si>
  <si>
    <t>※事業を営む上で係る経費等</t>
    <rPh sb="1" eb="3">
      <t>ジギョウ</t>
    </rPh>
    <rPh sb="4" eb="5">
      <t>イトナ</t>
    </rPh>
    <rPh sb="6" eb="7">
      <t>ウエ</t>
    </rPh>
    <rPh sb="8" eb="9">
      <t>カカ</t>
    </rPh>
    <rPh sb="10" eb="12">
      <t>ケイヒ</t>
    </rPh>
    <rPh sb="12" eb="13">
      <t>ナド</t>
    </rPh>
    <phoneticPr fontId="5"/>
  </si>
  <si>
    <t>3​65日​or​稼働日​数or年間総稼働日数​等</t>
    <rPh sb="16" eb="18">
      <t>ネンカン</t>
    </rPh>
    <rPh sb="18" eb="19">
      <t>ソウ</t>
    </rPh>
    <rPh sb="19" eb="21">
      <t>カドウ</t>
    </rPh>
    <rPh sb="21" eb="23">
      <t>ニッスウ</t>
    </rPh>
    <rPh sb="24" eb="25">
      <t>ナド</t>
    </rPh>
    <phoneticPr fontId="9"/>
  </si>
  <si>
    <t>例）熱中症対策費</t>
    <rPh sb="0" eb="1">
      <t>レイ</t>
    </rPh>
    <rPh sb="2" eb="5">
      <t>ネッチュウショウ</t>
    </rPh>
    <rPh sb="5" eb="8">
      <t>タイサクヒ</t>
    </rPh>
    <phoneticPr fontId="5"/>
  </si>
  <si>
    <t>単価</t>
    <phoneticPr fontId="9"/>
  </si>
  <si>
    <t>諸経費（現場管理費等）　小計</t>
    <rPh sb="0" eb="3">
      <t>ショケイヒ</t>
    </rPh>
    <rPh sb="4" eb="9">
      <t>ゲンバ</t>
    </rPh>
    <rPh sb="9" eb="10">
      <t>ナド</t>
    </rPh>
    <phoneticPr fontId="9"/>
  </si>
  <si>
    <t>×</t>
    <phoneticPr fontId="5"/>
  </si>
  <si>
    <t>1日あたりに割り戻した経費</t>
    <rPh sb="1" eb="2">
      <t>ニチ</t>
    </rPh>
    <rPh sb="6" eb="7">
      <t>ワ</t>
    </rPh>
    <rPh sb="8" eb="9">
      <t>モド</t>
    </rPh>
    <rPh sb="11" eb="13">
      <t>ケイヒ</t>
    </rPh>
    <phoneticPr fontId="9"/>
  </si>
  <si>
    <t>今回の現場稼働日数など</t>
    <rPh sb="0" eb="2">
      <t>コンカイ</t>
    </rPh>
    <rPh sb="3" eb="5">
      <t>ゲンバ</t>
    </rPh>
    <rPh sb="5" eb="7">
      <t>カドウ</t>
    </rPh>
    <rPh sb="7" eb="9">
      <t>ニッスウ</t>
    </rPh>
    <phoneticPr fontId="5"/>
  </si>
  <si>
    <t>諸経費の合計</t>
    <rPh sb="0" eb="1">
      <t>ショ</t>
    </rPh>
    <rPh sb="1" eb="3">
      <t>ケイヒ</t>
    </rPh>
    <rPh sb="4" eb="6">
      <t>ゴウケイ</t>
    </rPh>
    <phoneticPr fontId="9"/>
  </si>
  <si>
    <t>各経費の算出式例</t>
    <rPh sb="0" eb="1">
      <t>カク</t>
    </rPh>
    <rPh sb="1" eb="3">
      <t>ケイヒ</t>
    </rPh>
    <rPh sb="4" eb="6">
      <t>サンシュツ</t>
    </rPh>
    <rPh sb="6" eb="7">
      <t>シキ</t>
    </rPh>
    <phoneticPr fontId="9"/>
  </si>
  <si>
    <r>
      <rPr>
        <b/>
        <sz val="11"/>
        <color theme="1"/>
        <rFont val="游ゴシック"/>
        <family val="3"/>
        <charset val="128"/>
      </rPr>
      <t>諸​</t>
    </r>
    <r>
      <rPr>
        <b/>
        <sz val="11"/>
        <color theme="1"/>
        <rFont val="游ゴシック"/>
        <family val="3"/>
        <charset val="128"/>
        <scheme val="minor"/>
      </rPr>
      <t>経費：1日</t>
    </r>
    <r>
      <rPr>
        <b/>
        <sz val="11"/>
        <color theme="1"/>
        <rFont val="游ゴシック"/>
        <family val="3"/>
        <charset val="128"/>
      </rPr>
      <t>​</t>
    </r>
    <r>
      <rPr>
        <b/>
        <sz val="11"/>
        <color theme="1"/>
        <rFont val="游ゴシック"/>
        <family val="3"/>
        <charset val="128"/>
        <scheme val="minor"/>
      </rPr>
      <t>当たりの</t>
    </r>
    <r>
      <rPr>
        <b/>
        <sz val="11"/>
        <color theme="1"/>
        <rFont val="游ゴシック"/>
        <family val="3"/>
        <charset val="128"/>
      </rPr>
      <t>​</t>
    </r>
    <r>
      <rPr>
        <b/>
        <sz val="11"/>
        <color theme="1"/>
        <rFont val="游ゴシック"/>
        <family val="3"/>
        <charset val="128"/>
        <scheme val="minor"/>
      </rPr>
      <t>費用算出式例</t>
    </r>
    <rPh sb="0" eb="1">
      <t>ショ</t>
    </rPh>
    <rPh sb="5" eb="7">
      <t>ケイヒ</t>
    </rPh>
    <rPh sb="7" eb="9">
      <t>サンシュ</t>
    </rPh>
    <rPh sb="14" eb="17">
      <t>ケイサn</t>
    </rPh>
    <phoneticPr fontId="9"/>
  </si>
  <si>
    <t>各経費の金額（参考）</t>
    <rPh sb="0" eb="1">
      <t>カク</t>
    </rPh>
    <rPh sb="1" eb="3">
      <t>ケイヒ</t>
    </rPh>
    <rPh sb="4" eb="6">
      <t>キンガク</t>
    </rPh>
    <rPh sb="7" eb="9">
      <t>サンコウ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</si>
</sst>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quot;¥&quot;\-#,##0"/>
    <numFmt numFmtId="6" formatCode="&quot;¥&quot;#,##0;[Red]&quot;¥&quot;\-#,##0"/>
    <numFmt numFmtId="42" formatCode="_ &quot;¥&quot;* #,##0_ ;_ &quot;¥&quot;* \-#,##0_ ;_ &quot;¥&quot;* &quot;-&quot;_ ;_ @_ "/>
    <numFmt numFmtId="176" formatCode="#,##0_ ;[Red]\-#,##0\ "/>
    <numFmt numFmtId="177" formatCode="0.0%"/>
    <numFmt numFmtId="178" formatCode="&quot;¥&quot;#,##0\-"/>
    <numFmt numFmtId="179" formatCode="#,##0_);[Red]\(#,##0\)"/>
    <numFmt numFmtId="180" formatCode="0_);[Red]\(0\)"/>
    <numFmt numFmtId="181" formatCode="#,##0.00;\▲#,##0.00;0.00"/>
    <numFmt numFmtId="182" formatCode="#,##0;\▲#,##0;0"/>
    <numFmt numFmtId="183" formatCode="0.000%"/>
    <numFmt numFmtId="184" formatCode="#,##0_ "/>
  </numFmts>
  <fonts count="76"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color theme="1"/>
      <name val="Meiryo UI"/>
      <family val="3"/>
      <charset val="128"/>
    </font>
    <font>
      <sz val="11"/>
      <color theme="1"/>
      <name val="游ゴシック"/>
      <family val="2"/>
      <charset val="128"/>
      <scheme val="minor"/>
    </font>
    <font>
      <sz val="11"/>
      <color theme="1"/>
      <name val="Meiryo UI"/>
      <family val="3"/>
    </font>
    <font>
      <sz val="6"/>
      <name val="游ゴシック"/>
      <family val="2"/>
      <charset val="128"/>
      <scheme val="minor"/>
    </font>
    <font>
      <sz val="8"/>
      <color theme="1"/>
      <name val="Meiryo UI"/>
      <family val="3"/>
      <charset val="128"/>
    </font>
    <font>
      <sz val="10"/>
      <color theme="1"/>
      <name val="Meiryo UI"/>
      <family val="3"/>
      <charset val="128"/>
    </font>
    <font>
      <b/>
      <sz val="11"/>
      <color theme="1"/>
      <name val="Meiryo UI"/>
      <family val="3"/>
      <charset val="128"/>
    </font>
    <font>
      <b/>
      <sz val="11"/>
      <color theme="1"/>
      <name val="Meiryo UI"/>
      <family val="3"/>
    </font>
    <font>
      <sz val="11"/>
      <color theme="1"/>
      <name val="Meiryo UI"/>
      <family val="2"/>
      <charset val="128"/>
    </font>
    <font>
      <sz val="8"/>
      <color theme="1"/>
      <name val="Meiryo UI"/>
      <family val="2"/>
      <charset val="128"/>
    </font>
    <font>
      <sz val="11"/>
      <color theme="1"/>
      <name val="游ゴシック"/>
      <family val="2"/>
      <scheme val="minor"/>
    </font>
    <font>
      <b/>
      <sz val="8"/>
      <color theme="1"/>
      <name val="Meiryo UI"/>
      <family val="3"/>
      <charset val="128"/>
    </font>
    <font>
      <b/>
      <sz val="12"/>
      <color theme="1"/>
      <name val="Meiryo UI"/>
      <family val="3"/>
      <charset val="128"/>
    </font>
    <font>
      <b/>
      <sz val="10"/>
      <color theme="1"/>
      <name val="Meiryo UI"/>
      <family val="3"/>
      <charset val="128"/>
    </font>
    <font>
      <sz val="10"/>
      <color theme="1"/>
      <name val="Meiryo UI"/>
      <family val="3"/>
    </font>
    <font>
      <sz val="11"/>
      <color theme="0"/>
      <name val="Meiryo UI"/>
      <family val="3"/>
    </font>
    <font>
      <sz val="11"/>
      <color rgb="FF000000"/>
      <name val="Meiryo UI"/>
      <family val="2"/>
      <charset val="128"/>
    </font>
    <font>
      <sz val="11"/>
      <color rgb="FF000000"/>
      <name val="Meiryo UI"/>
      <family val="3"/>
    </font>
    <font>
      <b/>
      <sz val="11"/>
      <color theme="1"/>
      <name val="游ゴシック"/>
      <family val="3"/>
      <charset val="128"/>
      <scheme val="minor"/>
    </font>
    <font>
      <sz val="6"/>
      <color theme="1"/>
      <name val="游ゴシック"/>
      <family val="3"/>
      <charset val="128"/>
      <scheme val="minor"/>
    </font>
    <font>
      <sz val="6"/>
      <color theme="1"/>
      <name val="游ゴシック"/>
      <family val="2"/>
      <charset val="128"/>
      <scheme val="minor"/>
    </font>
    <font>
      <sz val="11"/>
      <color rgb="FFFF0000"/>
      <name val="Meiryo UI"/>
      <family val="3"/>
    </font>
    <font>
      <sz val="11"/>
      <color theme="1"/>
      <name val="ＭＳ ゴシック"/>
      <family val="2"/>
      <charset val="128"/>
    </font>
    <font>
      <sz val="11"/>
      <color theme="1"/>
      <name val="游ゴシック"/>
      <family val="3"/>
      <charset val="128"/>
      <scheme val="minor"/>
    </font>
    <font>
      <sz val="9"/>
      <color theme="1"/>
      <name val="Meiryo UI"/>
      <family val="2"/>
      <charset val="128"/>
    </font>
    <font>
      <sz val="16"/>
      <color rgb="FFFF0000"/>
      <name val="Meiryo UI"/>
      <family val="3"/>
    </font>
    <font>
      <sz val="10"/>
      <color rgb="FF000000"/>
      <name val="Meiryo UI"/>
      <family val="2"/>
      <charset val="128"/>
    </font>
    <font>
      <u/>
      <sz val="10"/>
      <color rgb="FF000000"/>
      <name val="Meiryo UI"/>
      <family val="2"/>
      <charset val="128"/>
    </font>
    <font>
      <sz val="10"/>
      <color theme="1"/>
      <name val="Meiryo UI"/>
      <family val="2"/>
      <charset val="128"/>
    </font>
    <font>
      <b/>
      <sz val="10"/>
      <color theme="1"/>
      <name val="Meiryo UI"/>
      <family val="2"/>
      <charset val="128"/>
    </font>
    <font>
      <b/>
      <sz val="10"/>
      <color rgb="FF000000"/>
      <name val="Meiryo UI"/>
      <family val="2"/>
      <charset val="128"/>
    </font>
    <font>
      <b/>
      <sz val="8"/>
      <color theme="1"/>
      <name val="Meiryo UI"/>
      <family val="2"/>
      <charset val="128"/>
    </font>
    <font>
      <b/>
      <sz val="11"/>
      <color theme="1"/>
      <name val="Meiryo UI"/>
      <family val="2"/>
      <charset val="128"/>
    </font>
    <font>
      <b/>
      <sz val="12"/>
      <color theme="1"/>
      <name val="Meiryo UI"/>
      <family val="2"/>
      <charset val="128"/>
    </font>
    <font>
      <sz val="12"/>
      <color rgb="FF000000"/>
      <name val="Meiryo UI"/>
      <family val="2"/>
      <charset val="128"/>
    </font>
    <font>
      <b/>
      <sz val="18"/>
      <color theme="1"/>
      <name val="Meiryo UI"/>
      <family val="2"/>
      <charset val="128"/>
    </font>
    <font>
      <b/>
      <sz val="14"/>
      <color theme="1"/>
      <name val="Meiryo UI"/>
      <family val="2"/>
      <charset val="128"/>
    </font>
    <font>
      <sz val="14"/>
      <color theme="1"/>
      <name val="Meiryo UI"/>
      <family val="2"/>
      <charset val="128"/>
    </font>
    <font>
      <sz val="12"/>
      <color theme="1"/>
      <name val="Meiryo UI"/>
      <family val="2"/>
      <charset val="128"/>
    </font>
    <font>
      <sz val="7"/>
      <color theme="1"/>
      <name val="Meiryo UI"/>
      <family val="2"/>
      <charset val="128"/>
    </font>
    <font>
      <sz val="11"/>
      <color theme="0"/>
      <name val="Meiryo UI"/>
      <family val="2"/>
      <charset val="128"/>
    </font>
    <font>
      <sz val="10"/>
      <color theme="0"/>
      <name val="Meiryo UI"/>
      <family val="2"/>
      <charset val="128"/>
    </font>
    <font>
      <sz val="8"/>
      <color theme="0"/>
      <name val="Meiryo UI"/>
      <family val="2"/>
      <charset val="128"/>
    </font>
    <font>
      <sz val="6"/>
      <color theme="0"/>
      <name val="Meiryo UI"/>
      <family val="2"/>
      <charset val="128"/>
    </font>
    <font>
      <sz val="9"/>
      <color rgb="FFFF0000"/>
      <name val="Meiryo UI"/>
      <family val="2"/>
      <charset val="128"/>
    </font>
    <font>
      <sz val="16"/>
      <color rgb="FFFF0000"/>
      <name val="Meiryo UI"/>
      <family val="2"/>
      <charset val="128"/>
    </font>
    <font>
      <sz val="11"/>
      <color rgb="FFFF0000"/>
      <name val="Meiryo UI"/>
      <family val="2"/>
      <charset val="128"/>
    </font>
    <font>
      <sz val="11"/>
      <color theme="0"/>
      <name val="游ゴシック"/>
      <family val="2"/>
      <charset val="128"/>
      <scheme val="minor"/>
    </font>
    <font>
      <sz val="10"/>
      <color theme="1"/>
      <name val="游ゴシック"/>
      <family val="2"/>
      <charset val="128"/>
      <scheme val="minor"/>
    </font>
    <font>
      <sz val="10"/>
      <color theme="1"/>
      <name val="Arial"/>
      <family val="2"/>
    </font>
    <font>
      <sz val="11"/>
      <color theme="1"/>
      <name val="Arial"/>
      <family val="2"/>
    </font>
    <font>
      <b/>
      <sz val="11"/>
      <color theme="1"/>
      <name val="Arial"/>
      <family val="3"/>
    </font>
    <font>
      <sz val="9"/>
      <color theme="1"/>
      <name val="Meiryo UI"/>
      <family val="3"/>
    </font>
    <font>
      <sz val="12"/>
      <color rgb="FFFF0000"/>
      <name val="Meiryo UI"/>
      <family val="2"/>
      <charset val="128"/>
    </font>
    <font>
      <u/>
      <sz val="11"/>
      <color theme="1"/>
      <name val="Meiryo UI"/>
      <family val="2"/>
      <charset val="128"/>
    </font>
    <font>
      <sz val="8"/>
      <color rgb="FFFF0000"/>
      <name val="Meiryo UI"/>
      <family val="2"/>
      <charset val="128"/>
    </font>
    <font>
      <b/>
      <sz val="11"/>
      <color theme="1"/>
      <name val="游ゴシック"/>
      <family val="2"/>
      <charset val="128"/>
      <scheme val="minor"/>
    </font>
    <font>
      <b/>
      <sz val="11"/>
      <color rgb="FF000000"/>
      <name val="Meiryo UI"/>
      <family val="3"/>
    </font>
    <font>
      <b/>
      <sz val="11"/>
      <color rgb="FF000000"/>
      <name val="Meiryo UI"/>
      <family val="2"/>
      <charset val="128"/>
    </font>
    <font>
      <sz val="18"/>
      <color theme="1"/>
      <name val="游ゴシック"/>
      <family val="2"/>
      <scheme val="minor"/>
    </font>
    <font>
      <sz val="8"/>
      <color theme="1" tint="0.499984740745262"/>
      <name val="Meiryo UI"/>
      <family val="2"/>
      <charset val="128"/>
    </font>
    <font>
      <sz val="10"/>
      <color theme="1" tint="0.499984740745262"/>
      <name val="Meiryo UI"/>
      <family val="2"/>
      <charset val="128"/>
    </font>
    <font>
      <sz val="10"/>
      <name val="Meiryo UI"/>
      <family val="2"/>
      <charset val="128"/>
    </font>
    <font>
      <sz val="8"/>
      <color theme="1"/>
      <name val="游ゴシック"/>
      <family val="3"/>
      <charset val="128"/>
    </font>
    <font>
      <u/>
      <sz val="11"/>
      <color theme="10"/>
      <name val="游ゴシック"/>
      <family val="2"/>
      <scheme val="minor"/>
    </font>
    <font>
      <sz val="8"/>
      <color theme="1"/>
      <name val="游ゴシック"/>
      <family val="2"/>
      <scheme val="minor"/>
    </font>
    <font>
      <sz val="11"/>
      <color rgb="FFFF0000"/>
      <name val="Meiryo UI"/>
      <family val="3"/>
      <charset val="128"/>
    </font>
    <font>
      <b/>
      <sz val="12"/>
      <color rgb="FFFF0000"/>
      <name val="Meiryo UI"/>
      <family val="3"/>
      <charset val="128"/>
    </font>
    <font>
      <sz val="8"/>
      <color theme="1"/>
      <name val="游ゴシック"/>
      <family val="2"/>
      <charset val="128"/>
      <scheme val="minor"/>
    </font>
    <font>
      <b/>
      <sz val="11"/>
      <color theme="1"/>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1" tint="0.34998626667073579"/>
        <bgColor indexed="64"/>
      </patternFill>
    </fill>
    <fill>
      <patternFill patternType="solid">
        <fgColor theme="1" tint="0.249977111117893"/>
        <bgColor indexed="64"/>
      </patternFill>
    </fill>
  </fills>
  <borders count="6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diagonal/>
    </border>
    <border>
      <left/>
      <right/>
      <top/>
      <bottom style="double">
        <color indexed="64"/>
      </bottom>
      <diagonal/>
    </border>
    <border>
      <left style="thin">
        <color indexed="64"/>
      </left>
      <right style="thin">
        <color indexed="64"/>
      </right>
      <top/>
      <bottom style="double">
        <color indexed="64"/>
      </bottom>
      <diagonal/>
    </border>
    <border>
      <left/>
      <right/>
      <top style="medium">
        <color indexed="64"/>
      </top>
      <bottom/>
      <diagonal/>
    </border>
    <border>
      <left/>
      <right/>
      <top style="thin">
        <color theme="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medium">
        <color indexed="64"/>
      </right>
      <top/>
      <bottom style="double">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theme="0" tint="-4.9989318521683403E-2"/>
      </right>
      <top/>
      <bottom/>
      <diagonal/>
    </border>
    <border>
      <left style="thin">
        <color theme="0" tint="-4.9989318521683403E-2"/>
      </left>
      <right/>
      <top style="thin">
        <color indexed="64"/>
      </top>
      <bottom/>
      <diagonal/>
    </border>
    <border>
      <left style="thin">
        <color indexed="64"/>
      </left>
      <right style="thin">
        <color theme="0" tint="-4.9989318521683403E-2"/>
      </right>
      <top style="thin">
        <color indexed="64"/>
      </top>
      <bottom style="double">
        <color indexed="64"/>
      </bottom>
      <diagonal/>
    </border>
    <border>
      <left style="thin">
        <color theme="0" tint="-4.9989318521683403E-2"/>
      </left>
      <right style="thin">
        <color theme="0" tint="-4.9989318521683403E-2"/>
      </right>
      <top style="thin">
        <color indexed="64"/>
      </top>
      <bottom style="double">
        <color indexed="64"/>
      </bottom>
      <diagonal/>
    </border>
    <border>
      <left style="thin">
        <color theme="0" tint="-4.9989318521683403E-2"/>
      </left>
      <right style="thin">
        <color theme="0" tint="-4.9989318521683403E-2"/>
      </right>
      <top style="thin">
        <color indexed="64"/>
      </top>
      <bottom style="thin">
        <color indexed="64"/>
      </bottom>
      <diagonal/>
    </border>
    <border>
      <left style="thin">
        <color theme="0" tint="-4.9989318521683403E-2"/>
      </left>
      <right style="thin">
        <color indexed="64"/>
      </right>
      <top style="thin">
        <color indexed="64"/>
      </top>
      <bottom style="thin">
        <color theme="0" tint="-4.9989318521683403E-2"/>
      </bottom>
      <diagonal/>
    </border>
    <border>
      <left style="thin">
        <color indexed="64"/>
      </left>
      <right style="thin">
        <color indexed="64"/>
      </right>
      <top style="thin">
        <color indexed="64"/>
      </top>
      <bottom style="thin">
        <color theme="0" tint="-4.9989318521683403E-2"/>
      </bottom>
      <diagonal/>
    </border>
    <border>
      <left style="thin">
        <color theme="0" tint="-4.9989318521683403E-2"/>
      </left>
      <right style="thin">
        <color theme="0" tint="-4.9989318521683403E-2"/>
      </right>
      <top style="thin">
        <color indexed="64"/>
      </top>
      <bottom style="thin">
        <color theme="0" tint="-4.9989318521683403E-2"/>
      </bottom>
      <diagonal/>
    </border>
    <border>
      <left style="thin">
        <color theme="0" tint="-4.9989318521683403E-2"/>
      </left>
      <right style="thin">
        <color theme="0" tint="-4.9989318521683403E-2"/>
      </right>
      <top/>
      <bottom style="double">
        <color indexed="64"/>
      </bottom>
      <diagonal/>
    </border>
    <border>
      <left style="thin">
        <color indexed="64"/>
      </left>
      <right style="thin">
        <color theme="0" tint="-4.9989318521683403E-2"/>
      </right>
      <top/>
      <bottom style="thin">
        <color indexed="64"/>
      </bottom>
      <diagonal/>
    </border>
    <border>
      <left style="thin">
        <color theme="0" tint="-4.9989318521683403E-2"/>
      </left>
      <right style="thin">
        <color indexed="64"/>
      </right>
      <top/>
      <bottom style="double">
        <color indexed="64"/>
      </bottom>
      <diagonal/>
    </border>
    <border>
      <left style="thin">
        <color indexed="64"/>
      </left>
      <right style="thin">
        <color theme="0" tint="-4.9989318521683403E-2"/>
      </right>
      <top/>
      <bottom style="double">
        <color indexed="64"/>
      </bottom>
      <diagonal/>
    </border>
    <border>
      <left/>
      <right style="thin">
        <color theme="0" tint="-4.9989318521683403E-2"/>
      </right>
      <top/>
      <bottom style="double">
        <color indexed="64"/>
      </bottom>
      <diagonal/>
    </border>
    <border>
      <left style="thin">
        <color indexed="64"/>
      </left>
      <right style="thin">
        <color indexed="64"/>
      </right>
      <top style="thin">
        <color theme="0" tint="-4.9989318521683403E-2"/>
      </top>
      <bottom style="double">
        <color indexed="64"/>
      </bottom>
      <diagonal/>
    </border>
    <border>
      <left style="thin">
        <color theme="0" tint="-4.9989318521683403E-2"/>
      </left>
      <right/>
      <top/>
      <bottom style="double">
        <color indexed="64"/>
      </bottom>
      <diagonal/>
    </border>
    <border>
      <left style="thin">
        <color indexed="64"/>
      </left>
      <right style="thin">
        <color theme="0" tint="-4.9989318521683403E-2"/>
      </right>
      <top style="thin">
        <color indexed="64"/>
      </top>
      <bottom style="thin">
        <color theme="0" tint="-4.9989318521683403E-2"/>
      </bottom>
      <diagonal/>
    </border>
    <border>
      <left style="thin">
        <color indexed="64"/>
      </left>
      <right/>
      <top style="double">
        <color indexed="64"/>
      </top>
      <bottom style="thin">
        <color indexed="64"/>
      </bottom>
      <diagonal/>
    </border>
    <border>
      <left style="thin">
        <color theme="0" tint="-4.9989318521683403E-2"/>
      </left>
      <right style="thin">
        <color indexed="64"/>
      </right>
      <top/>
      <bottom style="thin">
        <color theme="0" tint="-0.14999847407452621"/>
      </bottom>
      <diagonal/>
    </border>
    <border>
      <left style="thin">
        <color indexed="64"/>
      </left>
      <right style="thin">
        <color theme="0" tint="-4.9989318521683403E-2"/>
      </right>
      <top style="thin">
        <color indexed="64"/>
      </top>
      <bottom/>
      <diagonal/>
    </border>
    <border>
      <left style="thin">
        <color theme="0" tint="-4.9989318521683403E-2"/>
      </left>
      <right style="thin">
        <color theme="0" tint="-4.9989318521683403E-2"/>
      </right>
      <top style="thin">
        <color indexed="64"/>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double">
        <color indexed="64"/>
      </bottom>
      <diagonal/>
    </border>
    <border>
      <left/>
      <right style="thin">
        <color theme="0" tint="-4.9989318521683403E-2"/>
      </right>
      <top style="thin">
        <color indexed="64"/>
      </top>
      <bottom/>
      <diagonal/>
    </border>
    <border>
      <left/>
      <right style="thin">
        <color indexed="64"/>
      </right>
      <top style="double">
        <color indexed="64"/>
      </top>
      <bottom style="thin">
        <color indexed="64"/>
      </bottom>
      <diagonal/>
    </border>
    <border>
      <left style="thin">
        <color theme="0" tint="-4.9989318521683403E-2"/>
      </left>
      <right/>
      <top/>
      <bottom style="thin">
        <color indexed="64"/>
      </bottom>
      <diagonal/>
    </border>
    <border>
      <left/>
      <right style="thin">
        <color theme="0" tint="-4.9989318521683403E-2"/>
      </right>
      <top/>
      <bottom style="thin">
        <color indexed="64"/>
      </bottom>
      <diagonal/>
    </border>
    <border>
      <left style="thin">
        <color indexed="64"/>
      </left>
      <right style="thin">
        <color indexed="64"/>
      </right>
      <top style="thin">
        <color theme="0" tint="-4.9989318521683403E-2"/>
      </top>
      <bottom style="thin">
        <color indexed="64"/>
      </bottom>
      <diagonal/>
    </border>
    <border>
      <left style="thin">
        <color theme="0" tint="-4.9989318521683403E-2"/>
      </left>
      <right style="thin">
        <color indexed="64"/>
      </right>
      <top style="thin">
        <color indexed="64"/>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theme="0" tint="-4.9989318521683403E-2"/>
      </left>
      <right/>
      <top/>
      <bottom/>
      <diagonal/>
    </border>
  </borders>
  <cellStyleXfs count="17">
    <xf numFmtId="0" fontId="0" fillId="0" borderId="0"/>
    <xf numFmtId="0" fontId="7"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38" fontId="16"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16"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8" fillId="0" borderId="0">
      <alignment vertical="center"/>
    </xf>
    <xf numFmtId="0" fontId="29" fillId="0" borderId="0">
      <alignment vertical="center"/>
    </xf>
    <xf numFmtId="6" fontId="16" fillId="0" borderId="0" applyFont="0" applyFill="0" applyBorder="0" applyAlignment="0" applyProtection="0">
      <alignment vertical="center"/>
    </xf>
    <xf numFmtId="0" fontId="70" fillId="0" borderId="0" applyNumberFormat="0" applyFill="0" applyBorder="0" applyAlignment="0" applyProtection="0"/>
  </cellStyleXfs>
  <cellXfs count="437">
    <xf numFmtId="0" fontId="0" fillId="0" borderId="0" xfId="0"/>
    <xf numFmtId="0" fontId="8" fillId="2" borderId="0" xfId="10" applyFont="1" applyFill="1">
      <alignment vertical="center"/>
    </xf>
    <xf numFmtId="0" fontId="6" fillId="2" borderId="0" xfId="10" applyFont="1" applyFill="1" applyAlignment="1"/>
    <xf numFmtId="0" fontId="11" fillId="2" borderId="0" xfId="10" applyFont="1" applyFill="1">
      <alignment vertical="center"/>
    </xf>
    <xf numFmtId="0" fontId="6" fillId="2" borderId="0" xfId="10" applyFont="1" applyFill="1">
      <alignment vertical="center"/>
    </xf>
    <xf numFmtId="0" fontId="8" fillId="2" borderId="0" xfId="10" applyFont="1" applyFill="1" applyAlignment="1">
      <alignment horizontal="center" vertical="center"/>
    </xf>
    <xf numFmtId="0" fontId="0" fillId="2" borderId="0" xfId="10" applyFont="1" applyFill="1">
      <alignment vertical="center"/>
    </xf>
    <xf numFmtId="0" fontId="8" fillId="2" borderId="0" xfId="0" applyFont="1" applyFill="1" applyAlignment="1">
      <alignment vertical="center"/>
    </xf>
    <xf numFmtId="0" fontId="2" fillId="0" borderId="0" xfId="10">
      <alignment vertical="center"/>
    </xf>
    <xf numFmtId="0" fontId="2" fillId="2" borderId="0" xfId="10" applyFill="1">
      <alignment vertical="center"/>
    </xf>
    <xf numFmtId="0" fontId="23" fillId="2" borderId="0" xfId="10" applyFont="1" applyFill="1" applyAlignment="1">
      <alignment horizontal="right" vertical="center"/>
    </xf>
    <xf numFmtId="0" fontId="24" fillId="2" borderId="0" xfId="10" applyFont="1" applyFill="1">
      <alignment vertical="center"/>
    </xf>
    <xf numFmtId="0" fontId="34" fillId="2" borderId="2" xfId="10" applyFont="1" applyFill="1" applyBorder="1">
      <alignment vertical="center"/>
    </xf>
    <xf numFmtId="0" fontId="34" fillId="2" borderId="1" xfId="10" applyFont="1" applyFill="1" applyBorder="1">
      <alignment vertical="center"/>
    </xf>
    <xf numFmtId="0" fontId="34" fillId="2" borderId="7" xfId="10" applyFont="1" applyFill="1" applyBorder="1">
      <alignment vertical="center"/>
    </xf>
    <xf numFmtId="0" fontId="34" fillId="2" borderId="2" xfId="10" applyFont="1" applyFill="1" applyBorder="1" applyAlignment="1">
      <alignment horizontal="center" vertical="center"/>
    </xf>
    <xf numFmtId="0" fontId="34" fillId="2" borderId="1" xfId="10" applyFont="1" applyFill="1" applyBorder="1" applyAlignment="1">
      <alignment horizontal="center" vertical="center"/>
    </xf>
    <xf numFmtId="0" fontId="35" fillId="2" borderId="0" xfId="14" applyFont="1" applyFill="1">
      <alignment vertical="center"/>
    </xf>
    <xf numFmtId="0" fontId="34" fillId="2" borderId="0" xfId="14" applyFont="1" applyFill="1">
      <alignment vertical="center"/>
    </xf>
    <xf numFmtId="0" fontId="35" fillId="2" borderId="0" xfId="13" applyFont="1" applyFill="1" applyAlignment="1">
      <alignment horizontal="center" vertical="center"/>
    </xf>
    <xf numFmtId="0" fontId="35" fillId="2" borderId="0" xfId="14" applyFont="1" applyFill="1" applyAlignment="1">
      <alignment horizontal="left" vertical="center"/>
    </xf>
    <xf numFmtId="0" fontId="35" fillId="2" borderId="0" xfId="13" applyFont="1" applyFill="1">
      <alignment vertical="center"/>
    </xf>
    <xf numFmtId="0" fontId="36" fillId="3" borderId="0" xfId="10" applyFont="1" applyFill="1">
      <alignment vertical="center"/>
    </xf>
    <xf numFmtId="0" fontId="35" fillId="2" borderId="0" xfId="14" applyFont="1" applyFill="1" applyAlignment="1">
      <alignment horizontal="right" vertical="center"/>
    </xf>
    <xf numFmtId="0" fontId="35" fillId="2" borderId="21" xfId="13" applyFont="1" applyFill="1" applyBorder="1">
      <alignment vertical="center"/>
    </xf>
    <xf numFmtId="0" fontId="14" fillId="2" borderId="2" xfId="10" applyFont="1" applyFill="1" applyBorder="1" applyAlignment="1">
      <alignment horizontal="center" vertical="center"/>
    </xf>
    <xf numFmtId="0" fontId="14" fillId="2" borderId="1" xfId="10" applyFont="1" applyFill="1" applyBorder="1" applyAlignment="1">
      <alignment horizontal="center" vertical="center"/>
    </xf>
    <xf numFmtId="0" fontId="14" fillId="2" borderId="2" xfId="10" applyFont="1" applyFill="1" applyBorder="1">
      <alignment vertical="center"/>
    </xf>
    <xf numFmtId="0" fontId="14" fillId="2" borderId="1" xfId="10" applyFont="1" applyFill="1" applyBorder="1">
      <alignment vertical="center"/>
    </xf>
    <xf numFmtId="0" fontId="14" fillId="2" borderId="7" xfId="10" applyFont="1" applyFill="1" applyBorder="1">
      <alignment vertical="center"/>
    </xf>
    <xf numFmtId="0" fontId="14" fillId="2" borderId="0" xfId="10" applyFont="1" applyFill="1">
      <alignment vertical="center"/>
    </xf>
    <xf numFmtId="0" fontId="30" fillId="2" borderId="0" xfId="10" applyFont="1" applyFill="1" applyAlignment="1">
      <alignment horizontal="right" vertical="center"/>
    </xf>
    <xf numFmtId="0" fontId="14" fillId="2" borderId="5" xfId="10" applyFont="1" applyFill="1" applyBorder="1">
      <alignment vertical="center"/>
    </xf>
    <xf numFmtId="0" fontId="14" fillId="2" borderId="9" xfId="10" applyFont="1" applyFill="1" applyBorder="1">
      <alignment vertical="center"/>
    </xf>
    <xf numFmtId="0" fontId="36" fillId="2" borderId="0" xfId="10" applyFont="1" applyFill="1">
      <alignment vertical="center"/>
    </xf>
    <xf numFmtId="0" fontId="34" fillId="2" borderId="0" xfId="10" applyFont="1" applyFill="1">
      <alignment vertical="center"/>
    </xf>
    <xf numFmtId="0" fontId="36" fillId="2" borderId="8" xfId="10" applyFont="1" applyFill="1" applyBorder="1">
      <alignment vertical="center"/>
    </xf>
    <xf numFmtId="0" fontId="34" fillId="2" borderId="8" xfId="10" applyFont="1" applyFill="1" applyBorder="1">
      <alignment vertical="center"/>
    </xf>
    <xf numFmtId="0" fontId="14" fillId="0" borderId="0" xfId="10" applyFont="1">
      <alignment vertical="center"/>
    </xf>
    <xf numFmtId="0" fontId="35" fillId="2" borderId="2" xfId="13" applyFont="1" applyFill="1" applyBorder="1" applyAlignment="1">
      <alignment horizontal="left" vertical="center"/>
    </xf>
    <xf numFmtId="0" fontId="35" fillId="2" borderId="2" xfId="13" applyFont="1" applyFill="1" applyBorder="1">
      <alignment vertical="center"/>
    </xf>
    <xf numFmtId="0" fontId="36" fillId="2" borderId="2" xfId="10" applyFont="1" applyFill="1" applyBorder="1" applyAlignment="1">
      <alignment horizontal="left" vertical="center"/>
    </xf>
    <xf numFmtId="0" fontId="35" fillId="2" borderId="2" xfId="10" applyFont="1" applyFill="1" applyBorder="1">
      <alignment vertical="center"/>
    </xf>
    <xf numFmtId="0" fontId="34" fillId="0" borderId="0" xfId="10" applyFont="1">
      <alignment vertical="center"/>
    </xf>
    <xf numFmtId="0" fontId="41" fillId="2" borderId="0" xfId="10" applyFont="1" applyFill="1">
      <alignment vertical="center"/>
    </xf>
    <xf numFmtId="0" fontId="34" fillId="2" borderId="0" xfId="10" applyFont="1" applyFill="1" applyAlignment="1">
      <alignment horizontal="right" vertical="center"/>
    </xf>
    <xf numFmtId="0" fontId="34" fillId="2" borderId="8" xfId="1" applyFont="1" applyFill="1" applyBorder="1" applyAlignment="1">
      <alignment horizontal="center" vertical="center"/>
    </xf>
    <xf numFmtId="0" fontId="14" fillId="2" borderId="10" xfId="10" applyFont="1" applyFill="1" applyBorder="1">
      <alignment vertical="center"/>
    </xf>
    <xf numFmtId="0" fontId="14" fillId="2" borderId="31" xfId="10" applyFont="1" applyFill="1" applyBorder="1">
      <alignment vertical="center"/>
    </xf>
    <xf numFmtId="0" fontId="42" fillId="2" borderId="30" xfId="10" applyFont="1" applyFill="1" applyBorder="1">
      <alignment vertical="center"/>
    </xf>
    <xf numFmtId="0" fontId="43" fillId="2" borderId="27" xfId="10" applyFont="1" applyFill="1" applyBorder="1">
      <alignment vertical="center"/>
    </xf>
    <xf numFmtId="0" fontId="35" fillId="2" borderId="8" xfId="10" applyFont="1" applyFill="1" applyBorder="1">
      <alignment vertical="center"/>
    </xf>
    <xf numFmtId="0" fontId="38" fillId="2" borderId="8" xfId="10" applyFont="1" applyFill="1" applyBorder="1">
      <alignment vertical="center"/>
    </xf>
    <xf numFmtId="0" fontId="42" fillId="2" borderId="29" xfId="10" applyFont="1" applyFill="1" applyBorder="1">
      <alignment vertical="center"/>
    </xf>
    <xf numFmtId="0" fontId="43" fillId="2" borderId="18" xfId="10" applyFont="1" applyFill="1" applyBorder="1">
      <alignment vertical="center"/>
    </xf>
    <xf numFmtId="0" fontId="14" fillId="2" borderId="0" xfId="1" applyFont="1" applyFill="1">
      <alignment vertical="center"/>
    </xf>
    <xf numFmtId="0" fontId="22" fillId="2" borderId="0" xfId="10" applyFont="1" applyFill="1">
      <alignment vertical="center"/>
    </xf>
    <xf numFmtId="0" fontId="22" fillId="2" borderId="0" xfId="10" applyFont="1" applyFill="1" applyAlignment="1">
      <alignment horizontal="right" vertical="center"/>
    </xf>
    <xf numFmtId="0" fontId="22" fillId="2" borderId="0" xfId="0" applyFont="1" applyFill="1" applyAlignment="1">
      <alignment horizontal="right" vertical="center"/>
    </xf>
    <xf numFmtId="0" fontId="39" fillId="2" borderId="30" xfId="10" applyFont="1" applyFill="1" applyBorder="1">
      <alignment vertical="center"/>
    </xf>
    <xf numFmtId="0" fontId="44" fillId="2" borderId="27" xfId="10" applyFont="1" applyFill="1" applyBorder="1">
      <alignment vertical="center"/>
    </xf>
    <xf numFmtId="0" fontId="39" fillId="2" borderId="29" xfId="10" applyFont="1" applyFill="1" applyBorder="1">
      <alignment vertical="center"/>
    </xf>
    <xf numFmtId="0" fontId="44" fillId="2" borderId="18" xfId="10" applyFont="1" applyFill="1" applyBorder="1">
      <alignment vertical="center"/>
    </xf>
    <xf numFmtId="0" fontId="34" fillId="2" borderId="0" xfId="1" applyFont="1" applyFill="1">
      <alignment vertical="center"/>
    </xf>
    <xf numFmtId="0" fontId="35" fillId="2" borderId="0" xfId="10" applyFont="1" applyFill="1" applyAlignment="1">
      <alignment horizontal="left" vertical="center"/>
    </xf>
    <xf numFmtId="0" fontId="14" fillId="2" borderId="11" xfId="10" applyFont="1" applyFill="1" applyBorder="1">
      <alignment vertical="center"/>
    </xf>
    <xf numFmtId="0" fontId="35" fillId="2" borderId="6" xfId="10" applyFont="1" applyFill="1" applyBorder="1" applyAlignment="1">
      <alignment horizontal="left" vertical="center"/>
    </xf>
    <xf numFmtId="0" fontId="35" fillId="2" borderId="5" xfId="10" applyFont="1" applyFill="1" applyBorder="1" applyAlignment="1">
      <alignment horizontal="left" vertical="center"/>
    </xf>
    <xf numFmtId="42" fontId="38" fillId="2" borderId="5" xfId="10" applyNumberFormat="1" applyFont="1" applyFill="1" applyBorder="1" applyAlignment="1">
      <alignment horizontal="right" vertical="top"/>
    </xf>
    <xf numFmtId="0" fontId="14" fillId="2" borderId="8" xfId="10" applyFont="1" applyFill="1" applyBorder="1">
      <alignment vertical="center"/>
    </xf>
    <xf numFmtId="0" fontId="38" fillId="2" borderId="0" xfId="10" applyFont="1" applyFill="1" applyAlignment="1">
      <alignment horizontal="left" vertical="center"/>
    </xf>
    <xf numFmtId="0" fontId="38" fillId="2" borderId="6" xfId="10" applyFont="1" applyFill="1" applyBorder="1" applyAlignment="1">
      <alignment horizontal="left" vertical="center"/>
    </xf>
    <xf numFmtId="0" fontId="38" fillId="2" borderId="5" xfId="10" applyFont="1" applyFill="1" applyBorder="1" applyAlignment="1">
      <alignment horizontal="left" vertical="center"/>
    </xf>
    <xf numFmtId="0" fontId="34" fillId="2" borderId="6" xfId="10" applyFont="1" applyFill="1" applyBorder="1">
      <alignment vertical="center"/>
    </xf>
    <xf numFmtId="0" fontId="34" fillId="2" borderId="5" xfId="10" applyFont="1" applyFill="1" applyBorder="1">
      <alignment vertical="center"/>
    </xf>
    <xf numFmtId="0" fontId="15" fillId="2" borderId="5" xfId="10" applyFont="1" applyFill="1" applyBorder="1">
      <alignment vertical="center"/>
    </xf>
    <xf numFmtId="0" fontId="15" fillId="2" borderId="6" xfId="10" applyFont="1" applyFill="1" applyBorder="1">
      <alignment vertical="center"/>
    </xf>
    <xf numFmtId="0" fontId="14" fillId="0" borderId="0" xfId="10" applyFont="1" applyProtection="1">
      <alignment vertical="center"/>
      <protection locked="0"/>
    </xf>
    <xf numFmtId="0" fontId="14" fillId="2" borderId="0" xfId="10" applyFont="1" applyFill="1" applyProtection="1">
      <alignment vertical="center"/>
      <protection locked="0"/>
    </xf>
    <xf numFmtId="0" fontId="34" fillId="2" borderId="0" xfId="10" applyFont="1" applyFill="1" applyAlignment="1" applyProtection="1">
      <alignment horizontal="left" vertical="center"/>
      <protection locked="0"/>
    </xf>
    <xf numFmtId="0" fontId="34" fillId="2" borderId="13" xfId="10" applyFont="1" applyFill="1" applyBorder="1" applyAlignment="1" applyProtection="1">
      <alignment horizontal="center" vertical="center" wrapText="1"/>
      <protection locked="0"/>
    </xf>
    <xf numFmtId="0" fontId="34" fillId="2" borderId="13" xfId="10" applyFont="1" applyFill="1" applyBorder="1" applyAlignment="1" applyProtection="1">
      <alignment horizontal="left" vertical="center" wrapText="1"/>
      <protection locked="0"/>
    </xf>
    <xf numFmtId="38" fontId="10" fillId="2" borderId="0" xfId="4" applyFont="1" applyFill="1" applyBorder="1" applyAlignment="1"/>
    <xf numFmtId="38" fontId="17" fillId="2" borderId="0" xfId="4" applyFont="1" applyFill="1" applyBorder="1" applyAlignment="1">
      <alignment horizontal="right" vertical="center"/>
    </xf>
    <xf numFmtId="0" fontId="2" fillId="2" borderId="11" xfId="10" applyFill="1" applyBorder="1">
      <alignment vertical="center"/>
    </xf>
    <xf numFmtId="0" fontId="2" fillId="2" borderId="9" xfId="10" applyFill="1" applyBorder="1">
      <alignment vertical="center"/>
    </xf>
    <xf numFmtId="0" fontId="2" fillId="2" borderId="3" xfId="10" applyFill="1" applyBorder="1" applyAlignment="1">
      <alignment horizontal="left" vertical="center"/>
    </xf>
    <xf numFmtId="0" fontId="26" fillId="2" borderId="0" xfId="10" applyFont="1" applyFill="1" applyAlignment="1">
      <alignment vertical="center" wrapText="1"/>
    </xf>
    <xf numFmtId="0" fontId="0" fillId="2" borderId="0" xfId="0" applyFill="1" applyAlignment="1">
      <alignment vertical="center"/>
    </xf>
    <xf numFmtId="0" fontId="27" fillId="2" borderId="0" xfId="0" applyFont="1" applyFill="1" applyAlignment="1">
      <alignment vertical="center" wrapText="1"/>
    </xf>
    <xf numFmtId="0" fontId="47" fillId="5" borderId="39" xfId="10" applyFont="1" applyFill="1" applyBorder="1" applyAlignment="1">
      <alignment horizontal="center"/>
    </xf>
    <xf numFmtId="0" fontId="47" fillId="5" borderId="41" xfId="10" applyFont="1" applyFill="1" applyBorder="1" applyAlignment="1">
      <alignment horizontal="center"/>
    </xf>
    <xf numFmtId="0" fontId="48" fillId="4" borderId="42" xfId="10" applyFont="1" applyFill="1" applyBorder="1" applyAlignment="1">
      <alignment horizontal="center"/>
    </xf>
    <xf numFmtId="0" fontId="18" fillId="2" borderId="0" xfId="10" applyFont="1" applyFill="1">
      <alignment vertical="center"/>
    </xf>
    <xf numFmtId="0" fontId="30" fillId="2" borderId="0" xfId="0" applyFont="1" applyFill="1"/>
    <xf numFmtId="0" fontId="47" fillId="5" borderId="40" xfId="10" applyFont="1" applyFill="1" applyBorder="1" applyAlignment="1">
      <alignment horizontal="center" wrapText="1"/>
    </xf>
    <xf numFmtId="0" fontId="48" fillId="4" borderId="44" xfId="10" applyFont="1" applyFill="1" applyBorder="1" applyAlignment="1">
      <alignment horizontal="center"/>
    </xf>
    <xf numFmtId="0" fontId="48" fillId="4" borderId="47" xfId="10" applyFont="1" applyFill="1" applyBorder="1" applyAlignment="1">
      <alignment horizontal="center"/>
    </xf>
    <xf numFmtId="0" fontId="46" fillId="2" borderId="0" xfId="10" applyFont="1" applyFill="1">
      <alignment vertical="center"/>
    </xf>
    <xf numFmtId="0" fontId="50" fillId="2" borderId="0" xfId="10" applyFont="1" applyFill="1">
      <alignment vertical="center"/>
    </xf>
    <xf numFmtId="0" fontId="38" fillId="2" borderId="0" xfId="10" applyFont="1" applyFill="1">
      <alignment vertical="center"/>
    </xf>
    <xf numFmtId="0" fontId="30" fillId="2" borderId="0" xfId="10" applyFont="1" applyFill="1">
      <alignment vertical="center"/>
    </xf>
    <xf numFmtId="0" fontId="52" fillId="2" borderId="0" xfId="10" applyFont="1" applyFill="1" applyAlignment="1">
      <alignment vertical="center" wrapText="1"/>
    </xf>
    <xf numFmtId="0" fontId="2" fillId="2" borderId="50" xfId="10" applyFill="1" applyBorder="1" applyAlignment="1">
      <alignment horizontal="left" vertical="center"/>
    </xf>
    <xf numFmtId="0" fontId="46" fillId="5" borderId="51" xfId="10" applyFont="1" applyFill="1" applyBorder="1">
      <alignment vertical="center"/>
    </xf>
    <xf numFmtId="0" fontId="46" fillId="5" borderId="44" xfId="10" applyFont="1" applyFill="1" applyBorder="1">
      <alignment vertical="center"/>
    </xf>
    <xf numFmtId="0" fontId="2" fillId="2" borderId="33" xfId="10" applyFill="1" applyBorder="1">
      <alignment vertical="center"/>
    </xf>
    <xf numFmtId="0" fontId="2" fillId="2" borderId="17" xfId="10" applyFill="1" applyBorder="1">
      <alignment vertical="center"/>
    </xf>
    <xf numFmtId="0" fontId="2" fillId="2" borderId="14" xfId="10" applyFill="1" applyBorder="1">
      <alignment vertical="center"/>
    </xf>
    <xf numFmtId="0" fontId="14" fillId="2" borderId="13" xfId="10" applyFont="1" applyFill="1" applyBorder="1" applyAlignment="1">
      <alignment horizontal="left" vertical="center"/>
    </xf>
    <xf numFmtId="0" fontId="14" fillId="2" borderId="14" xfId="10" applyFont="1" applyFill="1" applyBorder="1" applyAlignment="1">
      <alignment horizontal="center" vertical="center"/>
    </xf>
    <xf numFmtId="0" fontId="14" fillId="2" borderId="13" xfId="10" applyFont="1" applyFill="1" applyBorder="1" applyAlignment="1">
      <alignment horizontal="center" vertical="center"/>
    </xf>
    <xf numFmtId="0" fontId="46" fillId="5" borderId="13" xfId="10" applyFont="1" applyFill="1" applyBorder="1" applyAlignment="1">
      <alignment horizontal="center"/>
    </xf>
    <xf numFmtId="0" fontId="46" fillId="5" borderId="13" xfId="10" applyFont="1" applyFill="1" applyBorder="1" applyAlignment="1"/>
    <xf numFmtId="0" fontId="24" fillId="2" borderId="0" xfId="0" applyFont="1" applyFill="1" applyAlignment="1">
      <alignment vertical="center"/>
    </xf>
    <xf numFmtId="0" fontId="38" fillId="2" borderId="0" xfId="10" applyFont="1" applyFill="1" applyProtection="1">
      <alignment vertical="center"/>
      <protection locked="0"/>
    </xf>
    <xf numFmtId="0" fontId="14" fillId="2" borderId="7" xfId="10" applyFont="1" applyFill="1" applyBorder="1" applyAlignment="1">
      <alignment horizontal="center" vertical="center"/>
    </xf>
    <xf numFmtId="0" fontId="25" fillId="2" borderId="0" xfId="10" applyFont="1" applyFill="1" applyAlignment="1">
      <alignment vertical="center" wrapText="1"/>
    </xf>
    <xf numFmtId="0" fontId="25" fillId="2" borderId="0" xfId="10" applyFont="1" applyFill="1">
      <alignment vertical="center"/>
    </xf>
    <xf numFmtId="0" fontId="13" fillId="2" borderId="23" xfId="0" applyFont="1" applyFill="1" applyBorder="1" applyAlignment="1">
      <alignment horizontal="left" vertical="center"/>
    </xf>
    <xf numFmtId="0" fontId="38" fillId="2" borderId="24" xfId="0" applyFont="1" applyFill="1" applyBorder="1" applyAlignment="1">
      <alignment horizontal="left" vertical="center"/>
    </xf>
    <xf numFmtId="0" fontId="38" fillId="2" borderId="25" xfId="0" applyFont="1" applyFill="1" applyBorder="1" applyAlignment="1">
      <alignment horizontal="left" vertical="center"/>
    </xf>
    <xf numFmtId="0" fontId="14" fillId="2" borderId="23" xfId="0" applyFont="1" applyFill="1" applyBorder="1" applyAlignment="1">
      <alignment horizontal="left" vertical="center"/>
    </xf>
    <xf numFmtId="0" fontId="14" fillId="2" borderId="24" xfId="0" applyFont="1" applyFill="1" applyBorder="1" applyAlignment="1">
      <alignment horizontal="left" vertical="center"/>
    </xf>
    <xf numFmtId="0" fontId="14" fillId="2" borderId="25" xfId="0" applyFont="1" applyFill="1" applyBorder="1" applyAlignment="1">
      <alignment horizontal="left" vertical="center"/>
    </xf>
    <xf numFmtId="0" fontId="60" fillId="2" borderId="0" xfId="0" applyFont="1" applyFill="1"/>
    <xf numFmtId="0" fontId="27" fillId="2" borderId="23" xfId="0" applyFont="1" applyFill="1" applyBorder="1" applyAlignment="1">
      <alignment vertical="center"/>
    </xf>
    <xf numFmtId="0" fontId="27" fillId="2" borderId="22" xfId="0" applyFont="1" applyFill="1" applyBorder="1" applyAlignment="1">
      <alignment vertical="center"/>
    </xf>
    <xf numFmtId="0" fontId="61" fillId="2" borderId="0" xfId="10" applyFont="1" applyFill="1" applyAlignment="1">
      <alignment horizontal="center" vertical="center"/>
    </xf>
    <xf numFmtId="49" fontId="34" fillId="0" borderId="13" xfId="0" applyNumberFormat="1" applyFont="1" applyBorder="1" applyAlignment="1">
      <alignment horizontal="left" vertical="center"/>
    </xf>
    <xf numFmtId="0" fontId="34" fillId="0" borderId="13" xfId="0" applyFont="1" applyBorder="1" applyAlignment="1">
      <alignment vertical="center"/>
    </xf>
    <xf numFmtId="176" fontId="34" fillId="2" borderId="13" xfId="10" applyNumberFormat="1" applyFont="1" applyFill="1" applyBorder="1" applyAlignment="1" applyProtection="1">
      <alignment horizontal="right" vertical="center" wrapText="1"/>
      <protection locked="0"/>
    </xf>
    <xf numFmtId="176" fontId="34" fillId="2" borderId="13" xfId="15" applyNumberFormat="1" applyFont="1" applyFill="1" applyBorder="1" applyAlignment="1" applyProtection="1">
      <alignment horizontal="right" vertical="center" wrapText="1"/>
      <protection locked="0"/>
    </xf>
    <xf numFmtId="0" fontId="61" fillId="2" borderId="13" xfId="10" applyFont="1" applyFill="1" applyBorder="1" applyAlignment="1" applyProtection="1">
      <alignment horizontal="left" vertical="center" wrapText="1"/>
      <protection locked="0"/>
    </xf>
    <xf numFmtId="0" fontId="47" fillId="5" borderId="49" xfId="10" applyFont="1" applyFill="1" applyBorder="1" applyAlignment="1">
      <alignment horizontal="center"/>
    </xf>
    <xf numFmtId="0" fontId="48" fillId="4" borderId="45" xfId="10" applyFont="1" applyFill="1" applyBorder="1" applyAlignment="1">
      <alignment horizontal="center"/>
    </xf>
    <xf numFmtId="1" fontId="6" fillId="2" borderId="14" xfId="10" applyNumberFormat="1" applyFont="1" applyFill="1" applyBorder="1" applyAlignment="1">
      <alignment horizontal="center" vertical="center"/>
    </xf>
    <xf numFmtId="0" fontId="44" fillId="2" borderId="0" xfId="10" applyFont="1" applyFill="1" applyAlignment="1" applyProtection="1">
      <alignment horizontal="left" vertical="center"/>
      <protection locked="0"/>
      <extLst>
        <ext xmlns:xfpb="http://schemas.microsoft.com/office/spreadsheetml/2022/featurepropertybag" uri="{C7286773-470A-42A8-94C5-96B5CB345126}">
          <xfpb:xfComplement i="0"/>
        </ext>
      </extLst>
    </xf>
    <xf numFmtId="0" fontId="52" fillId="2" borderId="0" xfId="10" applyFont="1" applyFill="1" applyAlignment="1" applyProtection="1">
      <alignment horizontal="center" vertical="center"/>
      <protection locked="0"/>
    </xf>
    <xf numFmtId="10" fontId="34" fillId="2" borderId="13" xfId="9" applyNumberFormat="1" applyFont="1" applyFill="1" applyBorder="1" applyAlignment="1" applyProtection="1">
      <alignment horizontal="center" vertical="center" wrapText="1"/>
      <protection locked="0"/>
    </xf>
    <xf numFmtId="0" fontId="14" fillId="2" borderId="14" xfId="10" applyFont="1" applyFill="1" applyBorder="1" applyAlignment="1">
      <alignment horizontal="right" vertical="center"/>
    </xf>
    <xf numFmtId="0" fontId="14" fillId="2" borderId="13" xfId="10" applyFont="1" applyFill="1" applyBorder="1" applyAlignment="1">
      <alignment horizontal="right" vertical="center"/>
    </xf>
    <xf numFmtId="0" fontId="14" fillId="2" borderId="0" xfId="10" applyFont="1" applyFill="1" applyAlignment="1">
      <alignment horizontal="right" vertical="center"/>
    </xf>
    <xf numFmtId="0" fontId="14" fillId="2" borderId="14" xfId="10" applyFont="1" applyFill="1" applyBorder="1" applyAlignment="1">
      <alignment horizontal="left" vertical="center" wrapText="1"/>
    </xf>
    <xf numFmtId="0" fontId="46" fillId="5" borderId="40" xfId="10" applyFont="1" applyFill="1" applyBorder="1" applyAlignment="1">
      <alignment horizontal="center" vertical="center"/>
    </xf>
    <xf numFmtId="0" fontId="46" fillId="5" borderId="61" xfId="10" applyFont="1" applyFill="1" applyBorder="1" applyAlignment="1">
      <alignment horizontal="center" vertical="center"/>
    </xf>
    <xf numFmtId="0" fontId="46" fillId="5" borderId="47" xfId="10" applyFont="1" applyFill="1" applyBorder="1" applyAlignment="1">
      <alignment horizontal="center" vertical="center"/>
    </xf>
    <xf numFmtId="178" fontId="62" fillId="2" borderId="13" xfId="10" applyNumberFormat="1" applyFont="1" applyFill="1" applyBorder="1" applyAlignment="1">
      <alignment horizontal="right" vertical="center"/>
    </xf>
    <xf numFmtId="178" fontId="63" fillId="2" borderId="13" xfId="10" applyNumberFormat="1" applyFont="1" applyFill="1" applyBorder="1" applyAlignment="1">
      <alignment horizontal="right" vertical="center"/>
    </xf>
    <xf numFmtId="178" fontId="19" fillId="2" borderId="13" xfId="4" applyNumberFormat="1" applyFont="1" applyFill="1" applyBorder="1" applyAlignment="1">
      <alignment vertical="center"/>
    </xf>
    <xf numFmtId="178" fontId="35" fillId="2" borderId="14" xfId="10" applyNumberFormat="1" applyFont="1" applyFill="1" applyBorder="1" applyAlignment="1" applyProtection="1">
      <alignment horizontal="right" vertical="center" wrapText="1"/>
      <protection locked="0"/>
    </xf>
    <xf numFmtId="179" fontId="34" fillId="2" borderId="14" xfId="10" applyNumberFormat="1" applyFont="1" applyFill="1" applyBorder="1" applyAlignment="1" applyProtection="1">
      <alignment horizontal="right" vertical="center" wrapText="1"/>
      <protection locked="0"/>
    </xf>
    <xf numFmtId="5" fontId="14" fillId="2" borderId="14" xfId="10" applyNumberFormat="1" applyFont="1" applyFill="1" applyBorder="1" applyAlignment="1">
      <alignment horizontal="right" vertical="center" wrapText="1"/>
    </xf>
    <xf numFmtId="5" fontId="38" fillId="2" borderId="15" xfId="10" applyNumberFormat="1" applyFont="1" applyFill="1" applyBorder="1" applyAlignment="1">
      <alignment horizontal="right" vertical="center"/>
    </xf>
    <xf numFmtId="178" fontId="38" fillId="2" borderId="15" xfId="10" applyNumberFormat="1" applyFont="1" applyFill="1" applyBorder="1" applyAlignment="1">
      <alignment horizontal="right" vertical="center"/>
    </xf>
    <xf numFmtId="176" fontId="2" fillId="2" borderId="14" xfId="10" applyNumberFormat="1" applyFill="1" applyBorder="1" applyAlignment="1">
      <alignment horizontal="right" vertical="center"/>
    </xf>
    <xf numFmtId="176" fontId="2" fillId="2" borderId="13" xfId="10" applyNumberFormat="1" applyFill="1" applyBorder="1" applyAlignment="1">
      <alignment horizontal="right" vertical="center"/>
    </xf>
    <xf numFmtId="176" fontId="2" fillId="2" borderId="12" xfId="10" applyNumberFormat="1" applyFill="1" applyBorder="1" applyAlignment="1">
      <alignment horizontal="right" vertical="center"/>
    </xf>
    <xf numFmtId="176" fontId="2" fillId="2" borderId="14" xfId="10" applyNumberFormat="1" applyFill="1" applyBorder="1" applyAlignment="1">
      <alignment horizontal="center" vertical="center"/>
    </xf>
    <xf numFmtId="176" fontId="2" fillId="2" borderId="13" xfId="10" applyNumberFormat="1" applyFill="1" applyBorder="1" applyAlignment="1">
      <alignment horizontal="center" vertical="center"/>
    </xf>
    <xf numFmtId="0" fontId="65" fillId="0" borderId="65" xfId="0" applyFont="1" applyBorder="1" applyAlignment="1">
      <alignment horizontal="center"/>
    </xf>
    <xf numFmtId="0" fontId="46" fillId="5" borderId="51" xfId="10" applyFont="1" applyFill="1" applyBorder="1" applyAlignment="1">
      <alignment horizontal="center" vertical="center"/>
    </xf>
    <xf numFmtId="0" fontId="46" fillId="5" borderId="44" xfId="10" applyFont="1" applyFill="1" applyBorder="1" applyAlignment="1">
      <alignment horizontal="center" vertical="center"/>
    </xf>
    <xf numFmtId="0" fontId="46" fillId="5" borderId="48" xfId="10" applyFont="1" applyFill="1" applyBorder="1" applyAlignment="1">
      <alignment horizontal="center"/>
    </xf>
    <xf numFmtId="0" fontId="2" fillId="2" borderId="67" xfId="10" applyFill="1" applyBorder="1" applyAlignment="1">
      <alignment horizontal="left" vertical="center"/>
    </xf>
    <xf numFmtId="0" fontId="2" fillId="2" borderId="13" xfId="10" applyFill="1" applyBorder="1" applyAlignment="1">
      <alignment horizontal="left" vertical="center"/>
    </xf>
    <xf numFmtId="0" fontId="46" fillId="5" borderId="68" xfId="10" applyFont="1" applyFill="1" applyBorder="1" applyAlignment="1">
      <alignment horizontal="center"/>
    </xf>
    <xf numFmtId="0" fontId="66" fillId="2" borderId="13" xfId="10" applyFont="1" applyFill="1" applyBorder="1" applyAlignment="1" applyProtection="1">
      <alignment horizontal="left" vertical="center" wrapText="1"/>
      <protection locked="0"/>
    </xf>
    <xf numFmtId="0" fontId="34" fillId="2" borderId="13" xfId="10" applyFont="1" applyFill="1" applyBorder="1" applyAlignment="1" applyProtection="1">
      <alignment horizontal="center" wrapText="1"/>
      <protection locked="0"/>
    </xf>
    <xf numFmtId="49" fontId="34" fillId="0" borderId="13" xfId="0" applyNumberFormat="1" applyFont="1" applyBorder="1" applyAlignment="1">
      <alignment horizontal="left"/>
    </xf>
    <xf numFmtId="0" fontId="34" fillId="0" borderId="13" xfId="0" applyFont="1" applyBorder="1"/>
    <xf numFmtId="2" fontId="34" fillId="2" borderId="13" xfId="10" applyNumberFormat="1" applyFont="1" applyFill="1" applyBorder="1" applyAlignment="1" applyProtection="1">
      <alignment horizontal="center" wrapText="1"/>
      <protection locked="0"/>
    </xf>
    <xf numFmtId="176" fontId="34" fillId="2" borderId="13" xfId="15" applyNumberFormat="1" applyFont="1" applyFill="1" applyBorder="1" applyAlignment="1" applyProtection="1">
      <alignment horizontal="right" wrapText="1"/>
      <protection locked="0"/>
    </xf>
    <xf numFmtId="0" fontId="14" fillId="2" borderId="0" xfId="10" applyFont="1" applyFill="1" applyAlignment="1" applyProtection="1">
      <protection locked="0"/>
    </xf>
    <xf numFmtId="176" fontId="34" fillId="2" borderId="13" xfId="10" applyNumberFormat="1" applyFont="1" applyFill="1" applyBorder="1" applyAlignment="1" applyProtection="1">
      <alignment horizontal="right" wrapText="1"/>
      <protection locked="0"/>
    </xf>
    <xf numFmtId="49" fontId="67" fillId="0" borderId="13" xfId="0" applyNumberFormat="1" applyFont="1" applyBorder="1" applyAlignment="1">
      <alignment horizontal="center"/>
    </xf>
    <xf numFmtId="49" fontId="68" fillId="0" borderId="13" xfId="0" applyNumberFormat="1" applyFont="1" applyBorder="1" applyAlignment="1">
      <alignment horizontal="center"/>
    </xf>
    <xf numFmtId="180" fontId="6" fillId="2" borderId="14" xfId="11" applyNumberFormat="1" applyFont="1" applyFill="1" applyBorder="1" applyAlignment="1">
      <alignment horizontal="center" vertical="center"/>
    </xf>
    <xf numFmtId="181" fontId="34" fillId="0" borderId="13" xfId="0" applyNumberFormat="1" applyFont="1" applyBorder="1" applyAlignment="1">
      <alignment horizontal="right"/>
    </xf>
    <xf numFmtId="49" fontId="34" fillId="0" borderId="13" xfId="0" applyNumberFormat="1" applyFont="1" applyBorder="1" applyAlignment="1">
      <alignment horizontal="center"/>
    </xf>
    <xf numFmtId="0" fontId="34" fillId="2" borderId="0" xfId="10" applyFont="1" applyFill="1" applyProtection="1">
      <alignment vertical="center"/>
      <protection locked="0"/>
    </xf>
    <xf numFmtId="38" fontId="34" fillId="0" borderId="13" xfId="4" applyFont="1" applyBorder="1" applyAlignment="1"/>
    <xf numFmtId="182" fontId="34" fillId="0" borderId="13" xfId="0" applyNumberFormat="1" applyFont="1" applyBorder="1" applyAlignment="1">
      <alignment horizontal="right"/>
    </xf>
    <xf numFmtId="49" fontId="15" fillId="0" borderId="13" xfId="0" applyNumberFormat="1" applyFont="1" applyBorder="1" applyAlignment="1">
      <alignment horizontal="center" vertical="center"/>
    </xf>
    <xf numFmtId="0" fontId="34" fillId="0" borderId="13" xfId="0" applyFont="1" applyBorder="1" applyAlignment="1">
      <alignment horizontal="right"/>
    </xf>
    <xf numFmtId="49" fontId="34" fillId="0" borderId="13" xfId="0" applyNumberFormat="1" applyFont="1" applyBorder="1" applyAlignment="1">
      <alignment horizontal="center" wrapText="1"/>
    </xf>
    <xf numFmtId="0" fontId="52" fillId="2" borderId="13" xfId="10" applyFont="1" applyFill="1" applyBorder="1" applyAlignment="1">
      <alignment horizontal="left" vertical="center"/>
    </xf>
    <xf numFmtId="0" fontId="72" fillId="2" borderId="13" xfId="10" applyFont="1" applyFill="1" applyBorder="1" applyAlignment="1">
      <alignment horizontal="left" vertical="center"/>
    </xf>
    <xf numFmtId="183" fontId="34" fillId="2" borderId="13" xfId="9" applyNumberFormat="1" applyFont="1" applyFill="1" applyBorder="1" applyAlignment="1" applyProtection="1">
      <alignment horizontal="center" vertical="center" wrapText="1"/>
      <protection locked="0"/>
    </xf>
    <xf numFmtId="10" fontId="14" fillId="2" borderId="0" xfId="10" applyNumberFormat="1" applyFont="1" applyFill="1" applyProtection="1">
      <alignment vertical="center"/>
      <protection locked="0"/>
    </xf>
    <xf numFmtId="0" fontId="70" fillId="2" borderId="0" xfId="16" applyFill="1" applyAlignment="1">
      <alignment vertical="center"/>
    </xf>
    <xf numFmtId="0" fontId="1" fillId="2" borderId="11" xfId="10" applyFont="1" applyFill="1" applyBorder="1">
      <alignment vertical="center"/>
    </xf>
    <xf numFmtId="0" fontId="74" fillId="2" borderId="17" xfId="10" applyFont="1" applyFill="1" applyBorder="1">
      <alignment vertical="center"/>
    </xf>
    <xf numFmtId="0" fontId="54" fillId="2" borderId="11" xfId="10" applyFont="1" applyFill="1" applyBorder="1">
      <alignment vertical="center"/>
    </xf>
    <xf numFmtId="0" fontId="20" fillId="2" borderId="0" xfId="0" applyFont="1" applyFill="1" applyAlignment="1">
      <alignment vertical="center"/>
    </xf>
    <xf numFmtId="0" fontId="34" fillId="2" borderId="2" xfId="10" applyFont="1" applyFill="1" applyBorder="1" applyAlignment="1">
      <alignment horizontal="left" vertical="center"/>
    </xf>
    <xf numFmtId="0" fontId="34" fillId="2" borderId="1" xfId="10" applyFont="1" applyFill="1" applyBorder="1" applyAlignment="1">
      <alignment horizontal="left" vertical="center"/>
    </xf>
    <xf numFmtId="0" fontId="34" fillId="2" borderId="3" xfId="10" applyFont="1" applyFill="1" applyBorder="1" applyAlignment="1">
      <alignment horizontal="center" vertical="center"/>
    </xf>
    <xf numFmtId="0" fontId="34" fillId="2" borderId="2" xfId="10" applyFont="1" applyFill="1" applyBorder="1" applyAlignment="1">
      <alignment horizontal="center" vertical="center"/>
    </xf>
    <xf numFmtId="0" fontId="34" fillId="2" borderId="1" xfId="10" applyFont="1" applyFill="1" applyBorder="1" applyAlignment="1">
      <alignment horizontal="center" vertical="center"/>
    </xf>
    <xf numFmtId="0" fontId="45" fillId="2" borderId="9" xfId="10" applyFont="1" applyFill="1" applyBorder="1" applyAlignment="1">
      <alignment horizontal="left" vertical="center" wrapText="1"/>
    </xf>
    <xf numFmtId="0" fontId="45" fillId="2" borderId="8" xfId="10" applyFont="1" applyFill="1" applyBorder="1" applyAlignment="1">
      <alignment horizontal="left" vertical="center" wrapText="1"/>
    </xf>
    <xf numFmtId="42" fontId="35" fillId="2" borderId="3" xfId="10" applyNumberFormat="1" applyFont="1" applyFill="1" applyBorder="1" applyAlignment="1">
      <alignment horizontal="left" vertical="top"/>
    </xf>
    <xf numFmtId="42" fontId="35" fillId="2" borderId="2" xfId="10" applyNumberFormat="1" applyFont="1" applyFill="1" applyBorder="1" applyAlignment="1">
      <alignment horizontal="left" vertical="top"/>
    </xf>
    <xf numFmtId="42" fontId="35" fillId="2" borderId="1" xfId="10" applyNumberFormat="1" applyFont="1" applyFill="1" applyBorder="1" applyAlignment="1">
      <alignment horizontal="left" vertical="top"/>
    </xf>
    <xf numFmtId="0" fontId="34" fillId="2" borderId="5" xfId="10" applyFont="1" applyFill="1" applyBorder="1" applyAlignment="1">
      <alignment horizontal="left" vertical="center"/>
    </xf>
    <xf numFmtId="178" fontId="39" fillId="2" borderId="27" xfId="10" applyNumberFormat="1" applyFont="1" applyFill="1" applyBorder="1" applyAlignment="1">
      <alignment horizontal="right" vertical="center"/>
    </xf>
    <xf numFmtId="178" fontId="39" fillId="2" borderId="28" xfId="10" applyNumberFormat="1" applyFont="1" applyFill="1" applyBorder="1" applyAlignment="1">
      <alignment horizontal="right" vertical="center"/>
    </xf>
    <xf numFmtId="178" fontId="39" fillId="2" borderId="63" xfId="10" applyNumberFormat="1" applyFont="1" applyFill="1" applyBorder="1" applyAlignment="1">
      <alignment horizontal="right" vertical="center"/>
    </xf>
    <xf numFmtId="178" fontId="39" fillId="2" borderId="64" xfId="10" applyNumberFormat="1" applyFont="1" applyFill="1" applyBorder="1" applyAlignment="1">
      <alignment horizontal="right" vertical="center"/>
    </xf>
    <xf numFmtId="0" fontId="34" fillId="2" borderId="3" xfId="10" applyFont="1" applyFill="1" applyBorder="1" applyAlignment="1">
      <alignment horizontal="right" vertical="center"/>
    </xf>
    <xf numFmtId="0" fontId="34" fillId="2" borderId="2" xfId="10" applyFont="1" applyFill="1" applyBorder="1" applyAlignment="1">
      <alignment horizontal="right" vertical="center"/>
    </xf>
    <xf numFmtId="0" fontId="34" fillId="2" borderId="6" xfId="10" applyFont="1" applyFill="1" applyBorder="1" applyAlignment="1">
      <alignment horizontal="right" vertical="center"/>
    </xf>
    <xf numFmtId="0" fontId="34" fillId="2" borderId="5" xfId="10" applyFont="1" applyFill="1" applyBorder="1" applyAlignment="1">
      <alignment horizontal="right" vertical="center"/>
    </xf>
    <xf numFmtId="0" fontId="34" fillId="2" borderId="8" xfId="10" applyFont="1" applyFill="1" applyBorder="1" applyAlignment="1">
      <alignment horizontal="center" vertical="center"/>
    </xf>
    <xf numFmtId="0" fontId="39" fillId="2" borderId="0" xfId="10" applyFont="1" applyFill="1" applyAlignment="1">
      <alignment horizontal="center"/>
    </xf>
    <xf numFmtId="0" fontId="39" fillId="2" borderId="8" xfId="10" applyFont="1" applyFill="1" applyBorder="1" applyAlignment="1">
      <alignment horizontal="center"/>
    </xf>
    <xf numFmtId="0" fontId="34" fillId="0" borderId="2" xfId="10" applyFont="1" applyBorder="1" applyAlignment="1">
      <alignment horizontal="center" vertical="center"/>
    </xf>
    <xf numFmtId="0" fontId="34" fillId="0" borderId="5" xfId="10" applyFont="1" applyBorder="1" applyAlignment="1">
      <alignment horizontal="center" vertical="center"/>
    </xf>
    <xf numFmtId="0" fontId="40" fillId="2" borderId="0" xfId="10" applyFont="1" applyFill="1" applyAlignment="1">
      <alignment horizontal="center"/>
    </xf>
    <xf numFmtId="0" fontId="40" fillId="2" borderId="8" xfId="10" applyFont="1" applyFill="1" applyBorder="1" applyAlignment="1">
      <alignment horizontal="center"/>
    </xf>
    <xf numFmtId="0" fontId="34" fillId="2" borderId="3" xfId="10" applyFont="1" applyFill="1" applyBorder="1" applyAlignment="1">
      <alignment horizontal="left" vertical="center"/>
    </xf>
    <xf numFmtId="0" fontId="31" fillId="2" borderId="0" xfId="0" applyFont="1" applyFill="1" applyAlignment="1">
      <alignment horizontal="center" vertical="center" wrapText="1"/>
    </xf>
    <xf numFmtId="0" fontId="37" fillId="2" borderId="3" xfId="1" applyFont="1" applyFill="1" applyBorder="1" applyAlignment="1">
      <alignment horizontal="left" vertical="center"/>
    </xf>
    <xf numFmtId="0" fontId="37" fillId="2" borderId="2" xfId="1" applyFont="1" applyFill="1" applyBorder="1" applyAlignment="1">
      <alignment horizontal="left" vertical="center"/>
    </xf>
    <xf numFmtId="0" fontId="37" fillId="2" borderId="1" xfId="1" applyFont="1" applyFill="1" applyBorder="1" applyAlignment="1">
      <alignment horizontal="left" vertical="center"/>
    </xf>
    <xf numFmtId="0" fontId="33" fillId="3" borderId="8" xfId="0" applyFont="1" applyFill="1" applyBorder="1"/>
    <xf numFmtId="0" fontId="32" fillId="3" borderId="8" xfId="0" applyFont="1" applyFill="1" applyBorder="1"/>
    <xf numFmtId="0" fontId="54" fillId="0" borderId="6"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7" xfId="0" applyFont="1" applyBorder="1" applyAlignment="1">
      <alignment horizontal="center" vertical="center" wrapText="1"/>
    </xf>
    <xf numFmtId="0" fontId="53" fillId="4" borderId="3" xfId="0" applyFont="1" applyFill="1" applyBorder="1" applyAlignment="1">
      <alignment horizontal="center" vertical="center"/>
    </xf>
    <xf numFmtId="0" fontId="53" fillId="4" borderId="2" xfId="0" applyFont="1" applyFill="1" applyBorder="1" applyAlignment="1">
      <alignment horizontal="center" vertical="center"/>
    </xf>
    <xf numFmtId="0" fontId="53" fillId="4" borderId="1" xfId="0" applyFont="1" applyFill="1" applyBorder="1" applyAlignment="1">
      <alignment horizontal="center" vertical="center"/>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20" fillId="2" borderId="6"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1" fillId="4" borderId="3" xfId="0" applyFont="1" applyFill="1" applyBorder="1" applyAlignment="1">
      <alignment horizontal="center"/>
    </xf>
    <xf numFmtId="0" fontId="21" fillId="4" borderId="2" xfId="0" applyFont="1" applyFill="1" applyBorder="1" applyAlignment="1">
      <alignment horizontal="center"/>
    </xf>
    <xf numFmtId="0" fontId="21" fillId="4" borderId="1" xfId="0" applyFont="1" applyFill="1" applyBorder="1" applyAlignment="1">
      <alignment horizontal="center"/>
    </xf>
    <xf numFmtId="0" fontId="20" fillId="2" borderId="11"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0"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54" fillId="0" borderId="11" xfId="0" applyFont="1" applyBorder="1" applyAlignment="1">
      <alignment horizontal="center" vertical="center" wrapText="1"/>
    </xf>
    <xf numFmtId="0" fontId="54" fillId="0" borderId="0" xfId="0" applyFont="1" applyAlignment="1">
      <alignment horizontal="center" vertical="center" wrapText="1"/>
    </xf>
    <xf numFmtId="0" fontId="54" fillId="0" borderId="10" xfId="0" applyFont="1" applyBorder="1" applyAlignment="1">
      <alignment horizontal="center" vertical="center" wrapText="1"/>
    </xf>
    <xf numFmtId="178" fontId="38" fillId="2" borderId="6" xfId="15" applyNumberFormat="1" applyFont="1" applyFill="1" applyBorder="1" applyAlignment="1">
      <alignment horizontal="right" vertical="center"/>
    </xf>
    <xf numFmtId="178" fontId="38" fillId="2" borderId="5" xfId="15" applyNumberFormat="1" applyFont="1" applyFill="1" applyBorder="1" applyAlignment="1">
      <alignment horizontal="right" vertical="center"/>
    </xf>
    <xf numFmtId="178" fontId="38" fillId="2" borderId="4" xfId="15" applyNumberFormat="1" applyFont="1" applyFill="1" applyBorder="1" applyAlignment="1">
      <alignment horizontal="right" vertical="center"/>
    </xf>
    <xf numFmtId="178" fontId="38" fillId="2" borderId="9" xfId="15" applyNumberFormat="1" applyFont="1" applyFill="1" applyBorder="1" applyAlignment="1">
      <alignment horizontal="right" vertical="center"/>
    </xf>
    <xf numFmtId="178" fontId="38" fillId="2" borderId="8" xfId="15" applyNumberFormat="1" applyFont="1" applyFill="1" applyBorder="1" applyAlignment="1">
      <alignment horizontal="right" vertical="center"/>
    </xf>
    <xf numFmtId="178" fontId="38" fillId="2" borderId="7" xfId="15" applyNumberFormat="1" applyFont="1" applyFill="1" applyBorder="1" applyAlignment="1">
      <alignment horizontal="right" vertical="center"/>
    </xf>
    <xf numFmtId="178" fontId="38" fillId="2" borderId="3" xfId="15" applyNumberFormat="1" applyFont="1" applyFill="1" applyBorder="1" applyAlignment="1">
      <alignment horizontal="right" vertical="center"/>
    </xf>
    <xf numFmtId="178" fontId="38" fillId="2" borderId="2" xfId="15" applyNumberFormat="1" applyFont="1" applyFill="1" applyBorder="1" applyAlignment="1">
      <alignment horizontal="right" vertical="center"/>
    </xf>
    <xf numFmtId="178" fontId="38" fillId="2" borderId="1" xfId="15" applyNumberFormat="1" applyFont="1" applyFill="1" applyBorder="1" applyAlignment="1">
      <alignment horizontal="right" vertical="center"/>
    </xf>
    <xf numFmtId="5" fontId="38" fillId="2" borderId="8" xfId="10" applyNumberFormat="1" applyFont="1" applyFill="1" applyBorder="1" applyAlignment="1">
      <alignment horizontal="right" vertical="center"/>
    </xf>
    <xf numFmtId="9" fontId="38" fillId="2" borderId="8" xfId="9" applyFont="1" applyFill="1" applyBorder="1" applyAlignment="1">
      <alignment horizontal="right" vertical="center"/>
    </xf>
    <xf numFmtId="9" fontId="38" fillId="2" borderId="2" xfId="9" applyFont="1" applyFill="1" applyBorder="1" applyAlignment="1">
      <alignment horizontal="right" vertical="center"/>
    </xf>
    <xf numFmtId="42" fontId="15" fillId="2" borderId="5" xfId="10" applyNumberFormat="1" applyFont="1" applyFill="1" applyBorder="1" applyAlignment="1">
      <alignment horizontal="left" vertical="center"/>
    </xf>
    <xf numFmtId="42" fontId="15" fillId="2" borderId="4" xfId="10" applyNumberFormat="1" applyFont="1" applyFill="1" applyBorder="1" applyAlignment="1">
      <alignment horizontal="left" vertical="center"/>
    </xf>
    <xf numFmtId="178" fontId="38" fillId="2" borderId="3" xfId="10" applyNumberFormat="1" applyFont="1" applyFill="1" applyBorder="1" applyAlignment="1">
      <alignment horizontal="right" vertical="center"/>
    </xf>
    <xf numFmtId="178" fontId="38" fillId="2" borderId="2" xfId="10" applyNumberFormat="1" applyFont="1" applyFill="1" applyBorder="1" applyAlignment="1">
      <alignment horizontal="right" vertical="center"/>
    </xf>
    <xf numFmtId="178" fontId="38" fillId="2" borderId="1" xfId="10" applyNumberFormat="1" applyFont="1" applyFill="1" applyBorder="1" applyAlignment="1">
      <alignment horizontal="right" vertical="center"/>
    </xf>
    <xf numFmtId="178" fontId="35" fillId="2" borderId="3" xfId="10" applyNumberFormat="1" applyFont="1" applyFill="1" applyBorder="1" applyAlignment="1">
      <alignment horizontal="right" vertical="center"/>
    </xf>
    <xf numFmtId="178" fontId="35" fillId="2" borderId="2" xfId="10" applyNumberFormat="1" applyFont="1" applyFill="1" applyBorder="1" applyAlignment="1">
      <alignment horizontal="right" vertical="center"/>
    </xf>
    <xf numFmtId="178" fontId="35" fillId="2" borderId="1" xfId="10" applyNumberFormat="1" applyFont="1" applyFill="1" applyBorder="1" applyAlignment="1">
      <alignment horizontal="right" vertical="center"/>
    </xf>
    <xf numFmtId="0" fontId="14" fillId="2" borderId="3" xfId="10" applyFont="1" applyFill="1" applyBorder="1" applyAlignment="1">
      <alignment horizontal="left" vertical="center"/>
    </xf>
    <xf numFmtId="0" fontId="14" fillId="2" borderId="2" xfId="10" applyFont="1" applyFill="1" applyBorder="1" applyAlignment="1">
      <alignment horizontal="left" vertical="center"/>
    </xf>
    <xf numFmtId="0" fontId="14" fillId="2" borderId="1" xfId="10" applyFont="1" applyFill="1" applyBorder="1" applyAlignment="1">
      <alignment horizontal="left" vertical="center"/>
    </xf>
    <xf numFmtId="0" fontId="14" fillId="2" borderId="3" xfId="10" applyFont="1" applyFill="1" applyBorder="1" applyAlignment="1">
      <alignment horizontal="center" vertical="center"/>
    </xf>
    <xf numFmtId="0" fontId="14" fillId="2" borderId="2" xfId="10" applyFont="1" applyFill="1" applyBorder="1" applyAlignment="1">
      <alignment horizontal="center" vertical="center"/>
    </xf>
    <xf numFmtId="0" fontId="14" fillId="2" borderId="1" xfId="10" applyFont="1" applyFill="1" applyBorder="1" applyAlignment="1">
      <alignment horizontal="center" vertical="center"/>
    </xf>
    <xf numFmtId="0" fontId="14" fillId="2" borderId="3" xfId="10" applyFont="1" applyFill="1" applyBorder="1" applyAlignment="1">
      <alignment horizontal="right" vertical="center"/>
    </xf>
    <xf numFmtId="0" fontId="14" fillId="2" borderId="2" xfId="10" applyFont="1" applyFill="1" applyBorder="1" applyAlignment="1">
      <alignment horizontal="right" vertical="center"/>
    </xf>
    <xf numFmtId="178" fontId="39" fillId="2" borderId="27" xfId="10" applyNumberFormat="1" applyFont="1" applyFill="1" applyBorder="1" applyAlignment="1">
      <alignment horizontal="right" vertical="center" wrapText="1"/>
    </xf>
    <xf numFmtId="178" fontId="38" fillId="2" borderId="8" xfId="10" applyNumberFormat="1" applyFont="1" applyFill="1" applyBorder="1" applyAlignment="1">
      <alignment horizontal="right" vertical="center"/>
    </xf>
    <xf numFmtId="42" fontId="38" fillId="2" borderId="3" xfId="10" applyNumberFormat="1" applyFont="1" applyFill="1" applyBorder="1" applyAlignment="1">
      <alignment horizontal="left" vertical="top"/>
    </xf>
    <xf numFmtId="42" fontId="38" fillId="2" borderId="2" xfId="10" applyNumberFormat="1" applyFont="1" applyFill="1" applyBorder="1" applyAlignment="1">
      <alignment horizontal="left" vertical="top"/>
    </xf>
    <xf numFmtId="42" fontId="38" fillId="2" borderId="1" xfId="10" applyNumberFormat="1" applyFont="1" applyFill="1" applyBorder="1" applyAlignment="1">
      <alignment horizontal="left" vertical="top"/>
    </xf>
    <xf numFmtId="0" fontId="20" fillId="2" borderId="13" xfId="0" applyFont="1" applyFill="1" applyBorder="1" applyAlignment="1">
      <alignment horizontal="center" vertical="center" wrapText="1"/>
    </xf>
    <xf numFmtId="0" fontId="0" fillId="0" borderId="13" xfId="0" applyBorder="1" applyAlignment="1">
      <alignment horizontal="center" vertical="center" wrapText="1"/>
    </xf>
    <xf numFmtId="0" fontId="54" fillId="0" borderId="13" xfId="0" applyFont="1" applyBorder="1" applyAlignment="1">
      <alignment horizontal="center" vertical="center" wrapText="1"/>
    </xf>
    <xf numFmtId="0" fontId="21" fillId="4" borderId="13" xfId="0" applyFont="1" applyFill="1" applyBorder="1" applyAlignment="1">
      <alignment horizontal="center"/>
    </xf>
    <xf numFmtId="0" fontId="53" fillId="4" borderId="13" xfId="0" applyFont="1" applyFill="1" applyBorder="1" applyAlignment="1">
      <alignment horizontal="center" vertical="center"/>
    </xf>
    <xf numFmtId="0" fontId="38" fillId="2" borderId="3" xfId="1" applyFont="1" applyFill="1" applyBorder="1" applyAlignment="1">
      <alignment horizontal="left" vertical="center"/>
    </xf>
    <xf numFmtId="0" fontId="38" fillId="2" borderId="2" xfId="1" applyFont="1" applyFill="1" applyBorder="1" applyAlignment="1">
      <alignment horizontal="left" vertical="center"/>
    </xf>
    <xf numFmtId="0" fontId="38" fillId="2" borderId="1" xfId="1" applyFont="1" applyFill="1" applyBorder="1" applyAlignment="1">
      <alignment horizontal="left" vertical="center"/>
    </xf>
    <xf numFmtId="0" fontId="34" fillId="0" borderId="0" xfId="10" applyFont="1" applyAlignment="1">
      <alignment horizontal="left" vertical="center" wrapText="1"/>
    </xf>
    <xf numFmtId="0" fontId="34" fillId="0" borderId="0" xfId="10" applyFont="1" applyAlignment="1">
      <alignment horizontal="left" vertical="center"/>
    </xf>
    <xf numFmtId="0" fontId="34" fillId="2" borderId="0" xfId="10" applyFont="1" applyFill="1" applyAlignment="1">
      <alignment horizontal="left" vertical="center"/>
    </xf>
    <xf numFmtId="0" fontId="34" fillId="2" borderId="0" xfId="10" applyFont="1" applyFill="1" applyAlignment="1">
      <alignment horizontal="left" vertical="center" wrapText="1"/>
    </xf>
    <xf numFmtId="178" fontId="14" fillId="2" borderId="3" xfId="10" applyNumberFormat="1" applyFont="1" applyFill="1" applyBorder="1" applyAlignment="1">
      <alignment horizontal="center" vertical="center"/>
    </xf>
    <xf numFmtId="178" fontId="14" fillId="2" borderId="2" xfId="10" applyNumberFormat="1" applyFont="1" applyFill="1" applyBorder="1" applyAlignment="1">
      <alignment horizontal="center" vertical="center"/>
    </xf>
    <xf numFmtId="178" fontId="14" fillId="2" borderId="1" xfId="10" applyNumberFormat="1" applyFont="1" applyFill="1" applyBorder="1" applyAlignment="1">
      <alignment horizontal="center" vertical="center"/>
    </xf>
    <xf numFmtId="0" fontId="27" fillId="2" borderId="0" xfId="0" applyFont="1" applyFill="1" applyAlignment="1">
      <alignment horizontal="center" vertical="center" wrapText="1"/>
    </xf>
    <xf numFmtId="0" fontId="27" fillId="2" borderId="8" xfId="0" applyFont="1" applyFill="1" applyBorder="1" applyAlignment="1">
      <alignment horizontal="center" vertical="center" wrapText="1"/>
    </xf>
    <xf numFmtId="0" fontId="47" fillId="5" borderId="43" xfId="10" applyFont="1" applyFill="1" applyBorder="1" applyAlignment="1">
      <alignment horizontal="center" wrapText="1"/>
    </xf>
    <xf numFmtId="0" fontId="47" fillId="5" borderId="36" xfId="10" applyFont="1" applyFill="1" applyBorder="1" applyAlignment="1">
      <alignment horizontal="center" wrapText="1"/>
    </xf>
    <xf numFmtId="0" fontId="47" fillId="5" borderId="38" xfId="10" applyFont="1" applyFill="1" applyBorder="1" applyAlignment="1">
      <alignment horizontal="center" wrapText="1"/>
    </xf>
    <xf numFmtId="0" fontId="47" fillId="5" borderId="37" xfId="10" applyFont="1" applyFill="1" applyBorder="1" applyAlignment="1">
      <alignment horizontal="center" wrapText="1"/>
    </xf>
    <xf numFmtId="0" fontId="47" fillId="5" borderId="38" xfId="10" applyFont="1" applyFill="1" applyBorder="1" applyAlignment="1">
      <alignment horizontal="center"/>
    </xf>
    <xf numFmtId="0" fontId="47" fillId="5" borderId="37" xfId="10" applyFont="1" applyFill="1" applyBorder="1" applyAlignment="1">
      <alignment horizontal="center"/>
    </xf>
    <xf numFmtId="0" fontId="47" fillId="5" borderId="1" xfId="10" applyFont="1" applyFill="1" applyBorder="1" applyAlignment="1">
      <alignment horizontal="center"/>
    </xf>
    <xf numFmtId="0" fontId="47" fillId="5" borderId="32" xfId="10" applyFont="1" applyFill="1" applyBorder="1" applyAlignment="1">
      <alignment horizontal="center"/>
    </xf>
    <xf numFmtId="0" fontId="47" fillId="5" borderId="12" xfId="10" applyFont="1" applyFill="1" applyBorder="1" applyAlignment="1">
      <alignment horizontal="center"/>
    </xf>
    <xf numFmtId="0" fontId="47" fillId="5" borderId="19" xfId="10" applyFont="1" applyFill="1" applyBorder="1" applyAlignment="1">
      <alignment horizontal="center"/>
    </xf>
    <xf numFmtId="0" fontId="47" fillId="5" borderId="12" xfId="10" applyFont="1" applyFill="1" applyBorder="1" applyAlignment="1">
      <alignment horizontal="center" wrapText="1"/>
    </xf>
    <xf numFmtId="0" fontId="47" fillId="5" borderId="19" xfId="10" applyFont="1" applyFill="1" applyBorder="1" applyAlignment="1">
      <alignment horizontal="center" wrapText="1"/>
    </xf>
    <xf numFmtId="0" fontId="21" fillId="5" borderId="13" xfId="0" applyFont="1" applyFill="1" applyBorder="1" applyAlignment="1">
      <alignment horizontal="center"/>
    </xf>
    <xf numFmtId="0" fontId="20" fillId="2" borderId="13" xfId="0" applyFont="1" applyFill="1" applyBorder="1" applyAlignment="1">
      <alignment horizontal="left" vertical="center"/>
    </xf>
    <xf numFmtId="0" fontId="8" fillId="2" borderId="3" xfId="0" applyFont="1" applyFill="1" applyBorder="1" applyAlignment="1">
      <alignment horizontal="left" vertical="center"/>
    </xf>
    <xf numFmtId="0" fontId="8" fillId="2" borderId="2" xfId="0" applyFont="1" applyFill="1" applyBorder="1" applyAlignment="1">
      <alignment horizontal="left" vertical="center"/>
    </xf>
    <xf numFmtId="0" fontId="8" fillId="2" borderId="1" xfId="0" applyFont="1" applyFill="1" applyBorder="1" applyAlignment="1">
      <alignment horizontal="left" vertical="center"/>
    </xf>
    <xf numFmtId="178" fontId="12" fillId="2" borderId="13" xfId="4" applyNumberFormat="1" applyFont="1" applyFill="1" applyBorder="1" applyAlignment="1">
      <alignment horizontal="right" vertical="center"/>
    </xf>
    <xf numFmtId="0" fontId="8" fillId="2" borderId="54" xfId="0" applyFont="1" applyFill="1" applyBorder="1" applyAlignment="1">
      <alignment horizontal="right" vertical="center"/>
    </xf>
    <xf numFmtId="0" fontId="8" fillId="2" borderId="20" xfId="0" applyFont="1" applyFill="1" applyBorder="1" applyAlignment="1">
      <alignment horizontal="right" vertical="center"/>
    </xf>
    <xf numFmtId="0" fontId="8" fillId="2" borderId="55" xfId="0" applyFont="1" applyFill="1" applyBorder="1" applyAlignment="1">
      <alignment horizontal="right" vertical="center"/>
    </xf>
    <xf numFmtId="0" fontId="8" fillId="2" borderId="56" xfId="0" applyFont="1" applyFill="1" applyBorder="1" applyAlignment="1">
      <alignment horizontal="right" vertical="center"/>
    </xf>
    <xf numFmtId="0" fontId="8" fillId="2" borderId="18" xfId="0" applyFont="1" applyFill="1" applyBorder="1" applyAlignment="1">
      <alignment horizontal="right" vertical="center"/>
    </xf>
    <xf numFmtId="0" fontId="8" fillId="2" borderId="26" xfId="0" applyFont="1" applyFill="1" applyBorder="1" applyAlignment="1">
      <alignment horizontal="right" vertical="center"/>
    </xf>
    <xf numFmtId="0" fontId="8" fillId="2" borderId="54"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55" xfId="0" applyFont="1" applyFill="1" applyBorder="1" applyAlignment="1">
      <alignment horizontal="center" vertical="center"/>
    </xf>
    <xf numFmtId="0" fontId="8" fillId="2" borderId="56"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0" xfId="0" applyFont="1" applyFill="1" applyAlignment="1">
      <alignment horizontal="center" vertical="center"/>
    </xf>
    <xf numFmtId="0" fontId="0" fillId="2" borderId="54" xfId="0" applyFill="1" applyBorder="1" applyAlignment="1">
      <alignment horizontal="center" vertical="center"/>
    </xf>
    <xf numFmtId="0" fontId="0" fillId="2" borderId="20" xfId="0" applyFill="1" applyBorder="1" applyAlignment="1">
      <alignment horizontal="center" vertical="center"/>
    </xf>
    <xf numFmtId="0" fontId="0" fillId="2" borderId="55" xfId="0" applyFill="1" applyBorder="1" applyAlignment="1">
      <alignment horizontal="center" vertical="center"/>
    </xf>
    <xf numFmtId="0" fontId="0" fillId="2" borderId="56" xfId="0" applyFill="1" applyBorder="1" applyAlignment="1">
      <alignment horizontal="center" vertical="center"/>
    </xf>
    <xf numFmtId="0" fontId="0" fillId="2" borderId="18" xfId="0" applyFill="1" applyBorder="1" applyAlignment="1">
      <alignment horizontal="center" vertical="center"/>
    </xf>
    <xf numFmtId="0" fontId="0" fillId="2" borderId="26" xfId="0" applyFill="1" applyBorder="1" applyAlignment="1">
      <alignment horizontal="center" vertical="center"/>
    </xf>
    <xf numFmtId="0" fontId="8" fillId="2" borderId="13" xfId="0" applyFont="1" applyFill="1" applyBorder="1" applyAlignment="1">
      <alignment horizontal="left" vertical="center"/>
    </xf>
    <xf numFmtId="0" fontId="8" fillId="2" borderId="13" xfId="0" applyFont="1" applyFill="1" applyBorder="1" applyAlignment="1">
      <alignment horizontal="center" vertical="center"/>
    </xf>
    <xf numFmtId="0" fontId="8" fillId="2" borderId="0" xfId="0" applyFont="1" applyFill="1" applyAlignment="1">
      <alignment horizontal="right" vertical="center"/>
    </xf>
    <xf numFmtId="0" fontId="47" fillId="5" borderId="11" xfId="10" applyFont="1" applyFill="1" applyBorder="1" applyAlignment="1">
      <alignment horizontal="center" wrapText="1"/>
    </xf>
    <xf numFmtId="0" fontId="47" fillId="5" borderId="34" xfId="10" applyFont="1" applyFill="1" applyBorder="1" applyAlignment="1">
      <alignment horizontal="center" wrapText="1"/>
    </xf>
    <xf numFmtId="0" fontId="47" fillId="5" borderId="16" xfId="10" applyFont="1" applyFill="1" applyBorder="1" applyAlignment="1">
      <alignment horizontal="center" wrapText="1"/>
    </xf>
    <xf numFmtId="0" fontId="47" fillId="5" borderId="46" xfId="10" applyFont="1" applyFill="1" applyBorder="1" applyAlignment="1">
      <alignment horizontal="center" wrapText="1"/>
    </xf>
    <xf numFmtId="0" fontId="6" fillId="2" borderId="14" xfId="10" applyFont="1" applyFill="1" applyBorder="1" applyAlignment="1">
      <alignment horizontal="left" vertical="center"/>
    </xf>
    <xf numFmtId="0" fontId="6" fillId="2" borderId="13" xfId="10" applyFont="1" applyFill="1" applyBorder="1" applyAlignment="1">
      <alignment horizontal="left" vertical="center"/>
    </xf>
    <xf numFmtId="184" fontId="34" fillId="2" borderId="33" xfId="10" applyNumberFormat="1" applyFont="1" applyFill="1" applyBorder="1" applyAlignment="1" applyProtection="1">
      <alignment horizontal="center" vertical="center" wrapText="1"/>
      <protection locked="0"/>
    </xf>
    <xf numFmtId="184" fontId="34" fillId="2" borderId="17" xfId="10" applyNumberFormat="1" applyFont="1" applyFill="1" applyBorder="1" applyAlignment="1" applyProtection="1">
      <alignment horizontal="center" vertical="center" wrapText="1"/>
      <protection locked="0"/>
    </xf>
    <xf numFmtId="184" fontId="34" fillId="2" borderId="14" xfId="10" applyNumberFormat="1" applyFont="1" applyFill="1" applyBorder="1" applyAlignment="1" applyProtection="1">
      <alignment horizontal="center" vertical="center" wrapText="1"/>
      <protection locked="0"/>
    </xf>
    <xf numFmtId="0" fontId="14" fillId="2" borderId="0" xfId="10" applyFont="1" applyFill="1" applyAlignment="1" applyProtection="1">
      <alignment horizontal="right" vertical="center"/>
      <protection locked="0"/>
    </xf>
    <xf numFmtId="0" fontId="58" fillId="2" borderId="6"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30" fillId="2" borderId="9"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24" fillId="2" borderId="0" xfId="0" applyFont="1" applyFill="1" applyAlignment="1">
      <alignment horizontal="left" vertical="center" wrapText="1"/>
    </xf>
    <xf numFmtId="0" fontId="71" fillId="0" borderId="6" xfId="0" applyFont="1" applyBorder="1" applyAlignment="1">
      <alignment horizontal="left" vertical="center" wrapText="1"/>
    </xf>
    <xf numFmtId="0" fontId="71" fillId="0" borderId="5" xfId="0" applyFont="1" applyBorder="1" applyAlignment="1">
      <alignment horizontal="left" vertical="center" wrapText="1"/>
    </xf>
    <xf numFmtId="0" fontId="71" fillId="0" borderId="4" xfId="0" applyFont="1" applyBorder="1" applyAlignment="1">
      <alignment horizontal="left" vertical="center" wrapText="1"/>
    </xf>
    <xf numFmtId="0" fontId="71" fillId="0" borderId="11" xfId="0" applyFont="1" applyBorder="1" applyAlignment="1">
      <alignment horizontal="left" vertical="center" wrapText="1"/>
    </xf>
    <xf numFmtId="0" fontId="71" fillId="0" borderId="0" xfId="0" applyFont="1" applyAlignment="1">
      <alignment horizontal="left" vertical="center" wrapText="1"/>
    </xf>
    <xf numFmtId="0" fontId="71" fillId="0" borderId="10" xfId="0" applyFont="1" applyBorder="1" applyAlignment="1">
      <alignment horizontal="left" vertical="center" wrapText="1"/>
    </xf>
    <xf numFmtId="0" fontId="71" fillId="0" borderId="9" xfId="0" applyFont="1" applyBorder="1" applyAlignment="1">
      <alignment horizontal="left" vertical="center" wrapText="1"/>
    </xf>
    <xf numFmtId="0" fontId="71" fillId="0" borderId="8" xfId="0" applyFont="1" applyBorder="1" applyAlignment="1">
      <alignment horizontal="left" vertical="center" wrapText="1"/>
    </xf>
    <xf numFmtId="0" fontId="71" fillId="0" borderId="7" xfId="0" applyFont="1" applyBorder="1" applyAlignment="1">
      <alignment horizontal="left" vertical="center" wrapText="1"/>
    </xf>
    <xf numFmtId="0" fontId="70" fillId="0" borderId="6" xfId="16" applyBorder="1" applyAlignment="1">
      <alignment horizontal="center" vertical="center" wrapText="1"/>
    </xf>
    <xf numFmtId="0" fontId="70" fillId="0" borderId="5" xfId="16" applyBorder="1" applyAlignment="1">
      <alignment horizontal="center" vertical="center" wrapText="1"/>
    </xf>
    <xf numFmtId="0" fontId="70" fillId="0" borderId="4" xfId="16" applyBorder="1" applyAlignment="1">
      <alignment horizontal="center" vertical="center" wrapText="1"/>
    </xf>
    <xf numFmtId="0" fontId="70" fillId="0" borderId="11" xfId="16" applyBorder="1" applyAlignment="1">
      <alignment horizontal="center" vertical="center" wrapText="1"/>
    </xf>
    <xf numFmtId="0" fontId="70" fillId="0" borderId="0" xfId="16" applyBorder="1" applyAlignment="1">
      <alignment horizontal="center" vertical="center" wrapText="1"/>
    </xf>
    <xf numFmtId="0" fontId="70" fillId="0" borderId="10" xfId="16" applyBorder="1" applyAlignment="1">
      <alignment horizontal="center" vertical="center" wrapText="1"/>
    </xf>
    <xf numFmtId="0" fontId="70" fillId="0" borderId="9" xfId="16" applyBorder="1" applyAlignment="1">
      <alignment horizontal="center" vertical="center" wrapText="1"/>
    </xf>
    <xf numFmtId="0" fontId="70" fillId="0" borderId="8" xfId="16" applyBorder="1" applyAlignment="1">
      <alignment horizontal="center" vertical="center" wrapText="1"/>
    </xf>
    <xf numFmtId="0" fontId="70" fillId="0" borderId="7" xfId="16" applyBorder="1" applyAlignment="1">
      <alignment horizontal="center" vertical="center" wrapText="1"/>
    </xf>
    <xf numFmtId="0" fontId="71" fillId="0" borderId="13" xfId="0" applyFont="1" applyBorder="1" applyAlignment="1">
      <alignment horizontal="left" vertical="center" wrapText="1"/>
    </xf>
    <xf numFmtId="0" fontId="69" fillId="0" borderId="6" xfId="0" applyFont="1"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70" fillId="0" borderId="13" xfId="16" applyBorder="1" applyAlignment="1">
      <alignment horizontal="center" vertical="center" wrapText="1"/>
    </xf>
    <xf numFmtId="178" fontId="64" fillId="2" borderId="66" xfId="10" applyNumberFormat="1" applyFont="1" applyFill="1" applyBorder="1" applyAlignment="1">
      <alignment horizontal="right" vertical="center"/>
    </xf>
    <xf numFmtId="178" fontId="64" fillId="2" borderId="63" xfId="10" applyNumberFormat="1" applyFont="1" applyFill="1" applyBorder="1" applyAlignment="1">
      <alignment horizontal="right" vertical="center"/>
    </xf>
    <xf numFmtId="178" fontId="64" fillId="2" borderId="32" xfId="10" applyNumberFormat="1" applyFont="1" applyFill="1" applyBorder="1" applyAlignment="1">
      <alignment horizontal="right" vertical="center"/>
    </xf>
    <xf numFmtId="0" fontId="51" fillId="2" borderId="0" xfId="10" applyFont="1" applyFill="1" applyAlignment="1">
      <alignment horizontal="center" vertical="center" wrapText="1"/>
    </xf>
    <xf numFmtId="0" fontId="46" fillId="5" borderId="52" xfId="10" applyFont="1" applyFill="1" applyBorder="1" applyAlignment="1">
      <alignment horizontal="center"/>
    </xf>
    <xf numFmtId="0" fontId="46" fillId="5" borderId="43" xfId="10" applyFont="1" applyFill="1" applyBorder="1" applyAlignment="1">
      <alignment horizontal="center"/>
    </xf>
    <xf numFmtId="0" fontId="46" fillId="5" borderId="53" xfId="10" applyFont="1" applyFill="1" applyBorder="1" applyAlignment="1">
      <alignment horizontal="center"/>
    </xf>
    <xf numFmtId="0" fontId="46" fillId="5" borderId="42" xfId="10" applyFont="1" applyFill="1" applyBorder="1" applyAlignment="1">
      <alignment horizontal="center"/>
    </xf>
    <xf numFmtId="0" fontId="46" fillId="5" borderId="62" xfId="10" applyFont="1" applyFill="1" applyBorder="1" applyAlignment="1">
      <alignment horizontal="center"/>
    </xf>
    <xf numFmtId="0" fontId="46" fillId="5" borderId="44" xfId="10" applyFont="1" applyFill="1" applyBorder="1" applyAlignment="1">
      <alignment horizontal="center"/>
    </xf>
    <xf numFmtId="0" fontId="52" fillId="2" borderId="0" xfId="10" applyFont="1" applyFill="1" applyAlignment="1">
      <alignment horizontal="center" vertical="center" wrapText="1"/>
    </xf>
    <xf numFmtId="0" fontId="46" fillId="5" borderId="6" xfId="10" applyFont="1" applyFill="1" applyBorder="1" applyAlignment="1">
      <alignment horizontal="center"/>
    </xf>
    <xf numFmtId="0" fontId="46" fillId="5" borderId="57" xfId="10" applyFont="1" applyFill="1" applyBorder="1" applyAlignment="1">
      <alignment horizontal="center"/>
    </xf>
    <xf numFmtId="0" fontId="46" fillId="5" borderId="16" xfId="10" applyFont="1" applyFill="1" applyBorder="1" applyAlignment="1">
      <alignment horizontal="center"/>
    </xf>
    <xf numFmtId="0" fontId="46" fillId="5" borderId="46" xfId="10" applyFont="1" applyFill="1" applyBorder="1" applyAlignment="1">
      <alignment horizontal="center"/>
    </xf>
    <xf numFmtId="0" fontId="14" fillId="2" borderId="50" xfId="10" applyFont="1" applyFill="1" applyBorder="1" applyAlignment="1">
      <alignment horizontal="left" vertical="center"/>
    </xf>
    <xf numFmtId="0" fontId="14" fillId="2" borderId="58" xfId="10" applyFont="1" applyFill="1" applyBorder="1" applyAlignment="1">
      <alignment horizontal="left" vertical="center"/>
    </xf>
    <xf numFmtId="178" fontId="14" fillId="2" borderId="3" xfId="10" applyNumberFormat="1" applyFont="1" applyFill="1" applyBorder="1" applyAlignment="1">
      <alignment horizontal="right" vertical="center"/>
    </xf>
    <xf numFmtId="178" fontId="14" fillId="2" borderId="1" xfId="10" applyNumberFormat="1" applyFont="1" applyFill="1" applyBorder="1" applyAlignment="1">
      <alignment horizontal="right" vertical="center"/>
    </xf>
    <xf numFmtId="177" fontId="14" fillId="2" borderId="3" xfId="9" applyNumberFormat="1" applyFont="1" applyFill="1" applyBorder="1" applyAlignment="1">
      <alignment horizontal="center" vertical="center"/>
    </xf>
    <xf numFmtId="177" fontId="14" fillId="2" borderId="1" xfId="9" applyNumberFormat="1" applyFont="1" applyFill="1" applyBorder="1" applyAlignment="1">
      <alignment horizontal="center" vertical="center"/>
    </xf>
    <xf numFmtId="0" fontId="46" fillId="5" borderId="35" xfId="10" applyFont="1" applyFill="1" applyBorder="1" applyAlignment="1">
      <alignment horizontal="center"/>
    </xf>
    <xf numFmtId="0" fontId="46" fillId="5" borderId="4" xfId="10" applyFont="1" applyFill="1" applyBorder="1" applyAlignment="1">
      <alignment horizontal="center"/>
    </xf>
    <xf numFmtId="0" fontId="46" fillId="5" borderId="59" xfId="10" applyFont="1" applyFill="1" applyBorder="1" applyAlignment="1">
      <alignment horizontal="center"/>
    </xf>
    <xf numFmtId="0" fontId="46" fillId="5" borderId="7" xfId="10" applyFont="1" applyFill="1" applyBorder="1" applyAlignment="1">
      <alignment horizontal="center"/>
    </xf>
    <xf numFmtId="0" fontId="46" fillId="5" borderId="60" xfId="10" applyFont="1" applyFill="1" applyBorder="1" applyAlignment="1">
      <alignment horizontal="center"/>
    </xf>
    <xf numFmtId="0" fontId="21" fillId="5" borderId="6" xfId="10" applyFont="1" applyFill="1" applyBorder="1" applyAlignment="1">
      <alignment horizontal="center"/>
    </xf>
    <xf numFmtId="0" fontId="21" fillId="5" borderId="16" xfId="10" applyFont="1" applyFill="1" applyBorder="1" applyAlignment="1">
      <alignment horizontal="center"/>
    </xf>
    <xf numFmtId="0" fontId="46" fillId="5" borderId="48" xfId="10" applyFont="1" applyFill="1" applyBorder="1" applyAlignment="1">
      <alignment horizontal="center"/>
    </xf>
    <xf numFmtId="0" fontId="38" fillId="2" borderId="13" xfId="0" applyFont="1" applyFill="1" applyBorder="1" applyAlignment="1">
      <alignment horizontal="left" vertical="center"/>
    </xf>
    <xf numFmtId="0" fontId="21" fillId="5" borderId="52" xfId="10" applyFont="1" applyFill="1" applyBorder="1" applyAlignment="1">
      <alignment horizontal="center"/>
    </xf>
    <xf numFmtId="0" fontId="21" fillId="5" borderId="45" xfId="10" applyFont="1" applyFill="1" applyBorder="1" applyAlignment="1">
      <alignment horizontal="center"/>
    </xf>
    <xf numFmtId="0" fontId="59" fillId="2" borderId="0" xfId="10" applyFont="1" applyFill="1" applyAlignment="1">
      <alignment horizontal="left" vertical="center" wrapText="1"/>
    </xf>
    <xf numFmtId="0" fontId="14" fillId="2" borderId="22" xfId="0" applyFont="1" applyFill="1" applyBorder="1" applyAlignment="1">
      <alignment horizontal="left" vertical="center"/>
    </xf>
    <xf numFmtId="180" fontId="8" fillId="2" borderId="54" xfId="0" applyNumberFormat="1" applyFont="1" applyFill="1" applyBorder="1" applyAlignment="1">
      <alignment horizontal="right" vertical="center"/>
    </xf>
    <xf numFmtId="180" fontId="8" fillId="2" borderId="20" xfId="0" applyNumberFormat="1" applyFont="1" applyFill="1" applyBorder="1" applyAlignment="1">
      <alignment horizontal="right" vertical="center"/>
    </xf>
    <xf numFmtId="180" fontId="8" fillId="2" borderId="55" xfId="0" applyNumberFormat="1" applyFont="1" applyFill="1" applyBorder="1" applyAlignment="1">
      <alignment horizontal="right" vertical="center"/>
    </xf>
    <xf numFmtId="180" fontId="8" fillId="2" borderId="56" xfId="0" applyNumberFormat="1" applyFont="1" applyFill="1" applyBorder="1" applyAlignment="1">
      <alignment horizontal="right" vertical="center"/>
    </xf>
    <xf numFmtId="180" fontId="8" fillId="2" borderId="18" xfId="0" applyNumberFormat="1" applyFont="1" applyFill="1" applyBorder="1" applyAlignment="1">
      <alignment horizontal="right" vertical="center"/>
    </xf>
    <xf numFmtId="180" fontId="8" fillId="2" borderId="26" xfId="0" applyNumberFormat="1" applyFont="1" applyFill="1" applyBorder="1" applyAlignment="1">
      <alignment horizontal="right" vertical="center"/>
    </xf>
  </cellXfs>
  <cellStyles count="17">
    <cellStyle name="パーセント" xfId="9" builtinId="5"/>
    <cellStyle name="パーセント 2" xfId="3" xr:uid="{FF2693DD-DE1D-4C4D-8AD4-59B05DF34E4A}"/>
    <cellStyle name="パーセント 2 2" xfId="12" xr:uid="{66A243EA-6837-4F3C-AB39-31235307806A}"/>
    <cellStyle name="ハイパーリンク" xfId="16" builtinId="8"/>
    <cellStyle name="桁区切り" xfId="4" builtinId="6"/>
    <cellStyle name="桁区切り 2" xfId="2" xr:uid="{DCED8B31-1ECC-164A-A3FF-D19F94ECDFA9}"/>
    <cellStyle name="桁区切り 2 2" xfId="6" xr:uid="{F6B53C5F-1813-4750-A75C-74DB6956C8E8}"/>
    <cellStyle name="桁区切り 2 2 2" xfId="11" xr:uid="{375FCC62-727D-4A19-B844-09102B0C496C}"/>
    <cellStyle name="桁区切り 3" xfId="8" xr:uid="{93BDF8DC-48D3-4781-A17A-41A3ADE8D182}"/>
    <cellStyle name="通貨" xfId="15" builtinId="7"/>
    <cellStyle name="標準" xfId="0" builtinId="0"/>
    <cellStyle name="標準 2" xfId="1" xr:uid="{55A72900-1C12-0C49-A02E-940C458BA869}"/>
    <cellStyle name="標準 2 2" xfId="5" xr:uid="{8AE2E12D-7B8A-4B7D-B030-8CC30CEE7A1D}"/>
    <cellStyle name="標準 2 2 2" xfId="10" xr:uid="{A43BA2CA-1936-43E5-98D4-0DF8F95B5555}"/>
    <cellStyle name="標準 2 2 3" xfId="13" xr:uid="{8141BB68-CB79-7943-9483-E268E6A736E8}"/>
    <cellStyle name="標準 2 3" xfId="14" xr:uid="{3EBC98B3-D0D5-CD49-873D-59590DB9E308}"/>
    <cellStyle name="標準 3" xfId="7" xr:uid="{543914A9-F76C-43E4-8FD4-2D6D40786644}"/>
  </cellStyles>
  <dxfs count="185">
    <dxf>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ont>
        <color rgb="FF9C0006"/>
      </font>
      <fill>
        <patternFill>
          <bgColor rgb="FFFFC7CE"/>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ont>
        <color rgb="FF9C0006"/>
      </font>
      <fill>
        <patternFill>
          <bgColor rgb="FFFFC7CE"/>
        </patternFill>
      </fill>
    </dxf>
    <dxf>
      <fill>
        <patternFill>
          <bgColor theme="7" tint="0.39994506668294322"/>
        </patternFill>
      </fill>
    </dxf>
    <dxf>
      <font>
        <color rgb="FF9C0006"/>
      </font>
      <fill>
        <patternFill>
          <bgColor rgb="FFFFC7CE"/>
        </patternFill>
      </fill>
    </dxf>
    <dxf>
      <fill>
        <patternFill>
          <bgColor theme="7" tint="0.39994506668294322"/>
        </patternFill>
      </fill>
    </dxf>
    <dxf>
      <fill>
        <patternFill>
          <bgColor theme="7" tint="0.39994506668294322"/>
        </patternFill>
      </fill>
    </dxf>
    <dxf>
      <fill>
        <patternFill>
          <bgColor theme="7" tint="0.39994506668294322"/>
        </patternFill>
      </fill>
    </dxf>
    <dxf>
      <font>
        <color rgb="FF9C0006"/>
      </font>
      <fill>
        <patternFill>
          <bgColor rgb="FFFFC7CE"/>
        </patternFill>
      </fill>
    </dxf>
    <dxf>
      <fill>
        <patternFill>
          <bgColor theme="7" tint="0.39994506668294322"/>
        </patternFill>
      </fill>
    </dxf>
    <dxf>
      <fill>
        <patternFill>
          <bgColor theme="7" tint="0.39994506668294322"/>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patternType="solid">
          <bgColor rgb="FFD642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rgb="FFD642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ont>
        <color rgb="FF9C0006"/>
      </font>
      <fill>
        <patternFill>
          <bgColor rgb="FFFFC7CE"/>
        </patternFill>
      </fill>
    </dxf>
    <dxf>
      <fill>
        <patternFill patternType="solid">
          <bgColor rgb="FFD642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ill>
        <patternFill patternType="solid">
          <bgColor rgb="FFD642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rgb="FFD642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rgb="FFD642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rgb="FFD64242"/>
        </patternFill>
      </fill>
    </dxf>
    <dxf>
      <font>
        <color rgb="FF9C0006"/>
      </font>
      <fill>
        <patternFill>
          <bgColor rgb="FFFFC7CE"/>
        </patternFill>
      </fill>
    </dxf>
    <dxf>
      <fill>
        <patternFill patternType="solid">
          <bgColor rgb="FFD642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rgb="FFD64242"/>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rgb="FFD64242"/>
        </patternFill>
      </fill>
    </dxf>
    <dxf>
      <font>
        <color rgb="FF9C0006"/>
      </font>
      <fill>
        <patternFill>
          <bgColor rgb="FFFFC7CE"/>
        </patternFill>
      </fill>
    </dxf>
    <dxf>
      <fill>
        <patternFill patternType="solid">
          <bgColor rgb="FFD642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bgColor theme="7" tint="0.39994506668294322"/>
        </patternFill>
      </fill>
    </dxf>
    <dxf>
      <fill>
        <patternFill patternType="solid">
          <bgColor rgb="FFD642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bgColor theme="0"/>
        </patternFill>
      </fill>
    </dxf>
    <dxf>
      <fill>
        <patternFill>
          <bgColor theme="0"/>
        </patternFill>
      </fill>
    </dxf>
    <dxf>
      <font>
        <color rgb="FF9C0006"/>
      </font>
      <fill>
        <patternFill>
          <bgColor rgb="FFFFC7CE"/>
        </patternFill>
      </fill>
    </dxf>
    <dxf>
      <fill>
        <patternFill>
          <bgColor theme="7" tint="0.39994506668294322"/>
        </patternFill>
      </fill>
    </dxf>
    <dxf>
      <fill>
        <patternFill>
          <bgColor theme="0"/>
        </patternFill>
      </fill>
    </dxf>
    <dxf>
      <fill>
        <patternFill>
          <bgColor theme="0"/>
        </patternFill>
      </fill>
    </dxf>
    <dxf>
      <font>
        <color rgb="FF9C0006"/>
      </font>
      <fill>
        <patternFill>
          <bgColor rgb="FFFFC7CE"/>
        </patternFill>
      </fill>
    </dxf>
    <dxf>
      <font>
        <color rgb="FF9C0006"/>
      </font>
      <fill>
        <patternFill>
          <bgColor rgb="FFFFC7CE"/>
        </patternFill>
      </fill>
    </dxf>
    <dxf>
      <fill>
        <patternFill>
          <bgColor theme="0"/>
        </patternFill>
      </fill>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bgColor theme="7" tint="0.39994506668294322"/>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ill>
        <patternFill>
          <bgColor theme="0"/>
        </patternFill>
      </fill>
    </dxf>
    <dxf>
      <font>
        <color rgb="FF9C0006"/>
      </font>
      <fill>
        <patternFill>
          <bgColor rgb="FFFFC7CE"/>
        </patternFill>
      </fill>
    </dxf>
    <dxf>
      <fill>
        <patternFill>
          <bgColor theme="7" tint="0.39994506668294322"/>
        </patternFill>
      </fill>
    </dxf>
    <dxf>
      <fill>
        <patternFill>
          <bgColor theme="0"/>
        </patternFill>
      </fill>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patternFill>
      </fill>
    </dxf>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FFC7CE"/>
      <color rgb="FFD642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32</xdr:col>
      <xdr:colOff>0</xdr:colOff>
      <xdr:row>0</xdr:row>
      <xdr:rowOff>38100</xdr:rowOff>
    </xdr:from>
    <xdr:to>
      <xdr:col>40</xdr:col>
      <xdr:colOff>128002</xdr:colOff>
      <xdr:row>2</xdr:row>
      <xdr:rowOff>50129</xdr:rowOff>
    </xdr:to>
    <xdr:grpSp>
      <xdr:nvGrpSpPr>
        <xdr:cNvPr id="2" name="グループ化 1">
          <a:extLst>
            <a:ext uri="{FF2B5EF4-FFF2-40B4-BE49-F238E27FC236}">
              <a16:creationId xmlns:a16="http://schemas.microsoft.com/office/drawing/2014/main" id="{30248E86-92A3-D542-871A-F09F4C197369}"/>
            </a:ext>
          </a:extLst>
        </xdr:cNvPr>
        <xdr:cNvGrpSpPr/>
      </xdr:nvGrpSpPr>
      <xdr:grpSpPr>
        <a:xfrm>
          <a:off x="7518400" y="38100"/>
          <a:ext cx="2007602" cy="367629"/>
          <a:chOff x="10621470" y="48598"/>
          <a:chExt cx="2455033" cy="364841"/>
        </a:xfrm>
      </xdr:grpSpPr>
      <xdr:grpSp>
        <xdr:nvGrpSpPr>
          <xdr:cNvPr id="3" name="グループ化 2">
            <a:extLst>
              <a:ext uri="{FF2B5EF4-FFF2-40B4-BE49-F238E27FC236}">
                <a16:creationId xmlns:a16="http://schemas.microsoft.com/office/drawing/2014/main" id="{66CB8215-AB07-A692-30A1-F46092E5FBDD}"/>
              </a:ext>
            </a:extLst>
          </xdr:cNvPr>
          <xdr:cNvGrpSpPr/>
        </xdr:nvGrpSpPr>
        <xdr:grpSpPr>
          <a:xfrm>
            <a:off x="10621470" y="48598"/>
            <a:ext cx="1100742" cy="364841"/>
            <a:chOff x="10126957" y="790367"/>
            <a:chExt cx="1100742" cy="364841"/>
          </a:xfrm>
        </xdr:grpSpPr>
        <xdr:sp macro="" textlink="">
          <xdr:nvSpPr>
            <xdr:cNvPr id="6" name="正方形/長方形 5">
              <a:extLst>
                <a:ext uri="{FF2B5EF4-FFF2-40B4-BE49-F238E27FC236}">
                  <a16:creationId xmlns:a16="http://schemas.microsoft.com/office/drawing/2014/main" id="{55774081-67DB-789A-E743-FA0E1BC3884D}"/>
                </a:ext>
              </a:extLst>
            </xdr:cNvPr>
            <xdr:cNvSpPr/>
          </xdr:nvSpPr>
          <xdr:spPr>
            <a:xfrm>
              <a:off x="10126957" y="790367"/>
              <a:ext cx="1100742"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手入力セル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7" name="正方形/長方形 6">
              <a:extLst>
                <a:ext uri="{FF2B5EF4-FFF2-40B4-BE49-F238E27FC236}">
                  <a16:creationId xmlns:a16="http://schemas.microsoft.com/office/drawing/2014/main" id="{956E1F18-7551-0C59-5AB5-E3DB7623A949}"/>
                </a:ext>
              </a:extLst>
            </xdr:cNvPr>
            <xdr:cNvSpPr/>
          </xdr:nvSpPr>
          <xdr:spPr>
            <a:xfrm>
              <a:off x="10924247" y="890844"/>
              <a:ext cx="179601" cy="180230"/>
            </a:xfrm>
            <a:prstGeom prst="rect">
              <a:avLst/>
            </a:prstGeom>
            <a:solidFill>
              <a:srgbClr val="FFC7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sp macro="" textlink="">
        <xdr:nvSpPr>
          <xdr:cNvPr id="4" name="正方形/長方形 3">
            <a:extLst>
              <a:ext uri="{FF2B5EF4-FFF2-40B4-BE49-F238E27FC236}">
                <a16:creationId xmlns:a16="http://schemas.microsoft.com/office/drawing/2014/main" id="{DFED54E7-409B-1A74-1177-E9BF71AF5AA8}"/>
              </a:ext>
            </a:extLst>
          </xdr:cNvPr>
          <xdr:cNvSpPr/>
        </xdr:nvSpPr>
        <xdr:spPr>
          <a:xfrm>
            <a:off x="11722884" y="48598"/>
            <a:ext cx="1353619"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自動入力セル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5" name="正方形/長方形 4">
            <a:extLst>
              <a:ext uri="{FF2B5EF4-FFF2-40B4-BE49-F238E27FC236}">
                <a16:creationId xmlns:a16="http://schemas.microsoft.com/office/drawing/2014/main" id="{CF4F04BE-AF3B-513D-4200-79DD5A13F92E}"/>
              </a:ext>
            </a:extLst>
          </xdr:cNvPr>
          <xdr:cNvSpPr/>
        </xdr:nvSpPr>
        <xdr:spPr>
          <a:xfrm>
            <a:off x="12705619" y="160312"/>
            <a:ext cx="179602" cy="18023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29195</xdr:colOff>
      <xdr:row>0</xdr:row>
      <xdr:rowOff>43793</xdr:rowOff>
    </xdr:from>
    <xdr:to>
      <xdr:col>40</xdr:col>
      <xdr:colOff>117491</xdr:colOff>
      <xdr:row>1</xdr:row>
      <xdr:rowOff>177859</xdr:rowOff>
    </xdr:to>
    <xdr:grpSp>
      <xdr:nvGrpSpPr>
        <xdr:cNvPr id="2" name="グループ化 1">
          <a:extLst>
            <a:ext uri="{FF2B5EF4-FFF2-40B4-BE49-F238E27FC236}">
              <a16:creationId xmlns:a16="http://schemas.microsoft.com/office/drawing/2014/main" id="{21DA2DDE-402C-6B4D-BA3C-35889C4CD0C6}"/>
            </a:ext>
          </a:extLst>
        </xdr:cNvPr>
        <xdr:cNvGrpSpPr/>
      </xdr:nvGrpSpPr>
      <xdr:grpSpPr>
        <a:xfrm>
          <a:off x="7479862" y="43793"/>
          <a:ext cx="1950962" cy="366899"/>
          <a:chOff x="10621470" y="48598"/>
          <a:chExt cx="2455033" cy="364841"/>
        </a:xfrm>
      </xdr:grpSpPr>
      <xdr:grpSp>
        <xdr:nvGrpSpPr>
          <xdr:cNvPr id="3" name="グループ化 2">
            <a:extLst>
              <a:ext uri="{FF2B5EF4-FFF2-40B4-BE49-F238E27FC236}">
                <a16:creationId xmlns:a16="http://schemas.microsoft.com/office/drawing/2014/main" id="{BF3D68E3-A595-5573-7A5E-DA68D2E8DCCD}"/>
              </a:ext>
            </a:extLst>
          </xdr:cNvPr>
          <xdr:cNvGrpSpPr/>
        </xdr:nvGrpSpPr>
        <xdr:grpSpPr>
          <a:xfrm>
            <a:off x="10621470" y="48598"/>
            <a:ext cx="1100742" cy="364841"/>
            <a:chOff x="10126957" y="790367"/>
            <a:chExt cx="1100742" cy="364841"/>
          </a:xfrm>
        </xdr:grpSpPr>
        <xdr:sp macro="" textlink="">
          <xdr:nvSpPr>
            <xdr:cNvPr id="6" name="正方形/長方形 5">
              <a:extLst>
                <a:ext uri="{FF2B5EF4-FFF2-40B4-BE49-F238E27FC236}">
                  <a16:creationId xmlns:a16="http://schemas.microsoft.com/office/drawing/2014/main" id="{277A5724-C6EA-4528-1260-B24204E295C1}"/>
                </a:ext>
              </a:extLst>
            </xdr:cNvPr>
            <xdr:cNvSpPr/>
          </xdr:nvSpPr>
          <xdr:spPr>
            <a:xfrm>
              <a:off x="10126957" y="790367"/>
              <a:ext cx="1100742"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手入力セル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7" name="正方形/長方形 6">
              <a:extLst>
                <a:ext uri="{FF2B5EF4-FFF2-40B4-BE49-F238E27FC236}">
                  <a16:creationId xmlns:a16="http://schemas.microsoft.com/office/drawing/2014/main" id="{59C846C7-03AF-AE93-E43A-4D0B5CCEC3DA}"/>
                </a:ext>
              </a:extLst>
            </xdr:cNvPr>
            <xdr:cNvSpPr/>
          </xdr:nvSpPr>
          <xdr:spPr>
            <a:xfrm>
              <a:off x="10924247" y="890844"/>
              <a:ext cx="179601" cy="180230"/>
            </a:xfrm>
            <a:prstGeom prst="rect">
              <a:avLst/>
            </a:prstGeom>
            <a:solidFill>
              <a:srgbClr val="FFC7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sp macro="" textlink="">
        <xdr:nvSpPr>
          <xdr:cNvPr id="4" name="正方形/長方形 3">
            <a:extLst>
              <a:ext uri="{FF2B5EF4-FFF2-40B4-BE49-F238E27FC236}">
                <a16:creationId xmlns:a16="http://schemas.microsoft.com/office/drawing/2014/main" id="{D5C9C06C-FC74-84D7-66EF-7D069382673C}"/>
              </a:ext>
            </a:extLst>
          </xdr:cNvPr>
          <xdr:cNvSpPr/>
        </xdr:nvSpPr>
        <xdr:spPr>
          <a:xfrm>
            <a:off x="11722884" y="48598"/>
            <a:ext cx="1353619"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自動入力セル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5" name="正方形/長方形 4">
            <a:extLst>
              <a:ext uri="{FF2B5EF4-FFF2-40B4-BE49-F238E27FC236}">
                <a16:creationId xmlns:a16="http://schemas.microsoft.com/office/drawing/2014/main" id="{06FF24DE-7E83-82AE-C3AC-02ADCE4389D5}"/>
              </a:ext>
            </a:extLst>
          </xdr:cNvPr>
          <xdr:cNvSpPr/>
        </xdr:nvSpPr>
        <xdr:spPr>
          <a:xfrm>
            <a:off x="12705619" y="160312"/>
            <a:ext cx="179602" cy="18023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30238</xdr:colOff>
      <xdr:row>0</xdr:row>
      <xdr:rowOff>15119</xdr:rowOff>
    </xdr:from>
    <xdr:to>
      <xdr:col>40</xdr:col>
      <xdr:colOff>172754</xdr:colOff>
      <xdr:row>1</xdr:row>
      <xdr:rowOff>155962</xdr:rowOff>
    </xdr:to>
    <xdr:grpSp>
      <xdr:nvGrpSpPr>
        <xdr:cNvPr id="2" name="グループ化 1">
          <a:extLst>
            <a:ext uri="{FF2B5EF4-FFF2-40B4-BE49-F238E27FC236}">
              <a16:creationId xmlns:a16="http://schemas.microsoft.com/office/drawing/2014/main" id="{953CBB2E-E269-E043-8B51-8B02C2E00D70}"/>
            </a:ext>
          </a:extLst>
        </xdr:cNvPr>
        <xdr:cNvGrpSpPr/>
      </xdr:nvGrpSpPr>
      <xdr:grpSpPr>
        <a:xfrm>
          <a:off x="7441062" y="15119"/>
          <a:ext cx="1995221" cy="372431"/>
          <a:chOff x="10621470" y="48598"/>
          <a:chExt cx="2455033" cy="364841"/>
        </a:xfrm>
      </xdr:grpSpPr>
      <xdr:grpSp>
        <xdr:nvGrpSpPr>
          <xdr:cNvPr id="3" name="グループ化 2">
            <a:extLst>
              <a:ext uri="{FF2B5EF4-FFF2-40B4-BE49-F238E27FC236}">
                <a16:creationId xmlns:a16="http://schemas.microsoft.com/office/drawing/2014/main" id="{67EBE726-50A0-20B7-DFBE-03D76DA1FBC7}"/>
              </a:ext>
            </a:extLst>
          </xdr:cNvPr>
          <xdr:cNvGrpSpPr/>
        </xdr:nvGrpSpPr>
        <xdr:grpSpPr>
          <a:xfrm>
            <a:off x="10621470" y="48598"/>
            <a:ext cx="1100742" cy="364841"/>
            <a:chOff x="10126957" y="790367"/>
            <a:chExt cx="1100742" cy="364841"/>
          </a:xfrm>
        </xdr:grpSpPr>
        <xdr:sp macro="" textlink="">
          <xdr:nvSpPr>
            <xdr:cNvPr id="6" name="正方形/長方形 5">
              <a:extLst>
                <a:ext uri="{FF2B5EF4-FFF2-40B4-BE49-F238E27FC236}">
                  <a16:creationId xmlns:a16="http://schemas.microsoft.com/office/drawing/2014/main" id="{2E59FF0C-E0F8-7EAD-9C21-1000871FA825}"/>
                </a:ext>
              </a:extLst>
            </xdr:cNvPr>
            <xdr:cNvSpPr/>
          </xdr:nvSpPr>
          <xdr:spPr>
            <a:xfrm>
              <a:off x="10126957" y="790367"/>
              <a:ext cx="1100742"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手入力セル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7" name="正方形/長方形 6">
              <a:extLst>
                <a:ext uri="{FF2B5EF4-FFF2-40B4-BE49-F238E27FC236}">
                  <a16:creationId xmlns:a16="http://schemas.microsoft.com/office/drawing/2014/main" id="{6257C9F6-0D27-66FB-2DEB-659221E3F1A1}"/>
                </a:ext>
              </a:extLst>
            </xdr:cNvPr>
            <xdr:cNvSpPr/>
          </xdr:nvSpPr>
          <xdr:spPr>
            <a:xfrm>
              <a:off x="10924247" y="890844"/>
              <a:ext cx="179601" cy="180230"/>
            </a:xfrm>
            <a:prstGeom prst="rect">
              <a:avLst/>
            </a:prstGeom>
            <a:solidFill>
              <a:srgbClr val="FFC7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sp macro="" textlink="">
        <xdr:nvSpPr>
          <xdr:cNvPr id="4" name="正方形/長方形 3">
            <a:extLst>
              <a:ext uri="{FF2B5EF4-FFF2-40B4-BE49-F238E27FC236}">
                <a16:creationId xmlns:a16="http://schemas.microsoft.com/office/drawing/2014/main" id="{90AF3C22-9DEA-6A11-5C22-4E8A26156E66}"/>
              </a:ext>
            </a:extLst>
          </xdr:cNvPr>
          <xdr:cNvSpPr/>
        </xdr:nvSpPr>
        <xdr:spPr>
          <a:xfrm>
            <a:off x="11722884" y="48598"/>
            <a:ext cx="1353619"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自動入力セル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5" name="正方形/長方形 4">
            <a:extLst>
              <a:ext uri="{FF2B5EF4-FFF2-40B4-BE49-F238E27FC236}">
                <a16:creationId xmlns:a16="http://schemas.microsoft.com/office/drawing/2014/main" id="{69A706BB-6DA6-D54D-CE3D-851E56381A9B}"/>
              </a:ext>
            </a:extLst>
          </xdr:cNvPr>
          <xdr:cNvSpPr/>
        </xdr:nvSpPr>
        <xdr:spPr>
          <a:xfrm>
            <a:off x="12705619" y="160312"/>
            <a:ext cx="179602" cy="18023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47923</xdr:colOff>
      <xdr:row>0</xdr:row>
      <xdr:rowOff>54791</xdr:rowOff>
    </xdr:from>
    <xdr:to>
      <xdr:col>21</xdr:col>
      <xdr:colOff>178208</xdr:colOff>
      <xdr:row>1</xdr:row>
      <xdr:rowOff>137027</xdr:rowOff>
    </xdr:to>
    <xdr:grpSp>
      <xdr:nvGrpSpPr>
        <xdr:cNvPr id="2" name="グループ化 1">
          <a:extLst>
            <a:ext uri="{FF2B5EF4-FFF2-40B4-BE49-F238E27FC236}">
              <a16:creationId xmlns:a16="http://schemas.microsoft.com/office/drawing/2014/main" id="{BDA27707-036B-7C49-8514-9D9FF43A2196}"/>
            </a:ext>
          </a:extLst>
        </xdr:cNvPr>
        <xdr:cNvGrpSpPr/>
      </xdr:nvGrpSpPr>
      <xdr:grpSpPr>
        <a:xfrm>
          <a:off x="10322080" y="54791"/>
          <a:ext cx="2013881" cy="360494"/>
          <a:chOff x="10621470" y="48598"/>
          <a:chExt cx="2455033" cy="364841"/>
        </a:xfrm>
      </xdr:grpSpPr>
      <xdr:grpSp>
        <xdr:nvGrpSpPr>
          <xdr:cNvPr id="3" name="グループ化 2">
            <a:extLst>
              <a:ext uri="{FF2B5EF4-FFF2-40B4-BE49-F238E27FC236}">
                <a16:creationId xmlns:a16="http://schemas.microsoft.com/office/drawing/2014/main" id="{BA5F892C-C56B-EC0C-110A-2562391C474E}"/>
              </a:ext>
            </a:extLst>
          </xdr:cNvPr>
          <xdr:cNvGrpSpPr/>
        </xdr:nvGrpSpPr>
        <xdr:grpSpPr>
          <a:xfrm>
            <a:off x="10621470" y="48598"/>
            <a:ext cx="1100742" cy="364841"/>
            <a:chOff x="10126957" y="790367"/>
            <a:chExt cx="1100742" cy="364841"/>
          </a:xfrm>
        </xdr:grpSpPr>
        <xdr:sp macro="" textlink="">
          <xdr:nvSpPr>
            <xdr:cNvPr id="6" name="正方形/長方形 5">
              <a:extLst>
                <a:ext uri="{FF2B5EF4-FFF2-40B4-BE49-F238E27FC236}">
                  <a16:creationId xmlns:a16="http://schemas.microsoft.com/office/drawing/2014/main" id="{CFAD4296-7AC8-52B7-CA00-C88D72CA6FB5}"/>
                </a:ext>
              </a:extLst>
            </xdr:cNvPr>
            <xdr:cNvSpPr/>
          </xdr:nvSpPr>
          <xdr:spPr>
            <a:xfrm>
              <a:off x="10126957" y="790367"/>
              <a:ext cx="1100742"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手入力セル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7" name="正方形/長方形 6">
              <a:extLst>
                <a:ext uri="{FF2B5EF4-FFF2-40B4-BE49-F238E27FC236}">
                  <a16:creationId xmlns:a16="http://schemas.microsoft.com/office/drawing/2014/main" id="{D28695B9-E726-236F-0DA8-571F4AB5BA8D}"/>
                </a:ext>
              </a:extLst>
            </xdr:cNvPr>
            <xdr:cNvSpPr/>
          </xdr:nvSpPr>
          <xdr:spPr>
            <a:xfrm>
              <a:off x="10924247" y="890844"/>
              <a:ext cx="179601" cy="180230"/>
            </a:xfrm>
            <a:prstGeom prst="rect">
              <a:avLst/>
            </a:prstGeom>
            <a:solidFill>
              <a:srgbClr val="FFC7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sp macro="" textlink="">
        <xdr:nvSpPr>
          <xdr:cNvPr id="4" name="正方形/長方形 3">
            <a:extLst>
              <a:ext uri="{FF2B5EF4-FFF2-40B4-BE49-F238E27FC236}">
                <a16:creationId xmlns:a16="http://schemas.microsoft.com/office/drawing/2014/main" id="{9BB59291-7BB7-020F-57C4-72592278EAC8}"/>
              </a:ext>
            </a:extLst>
          </xdr:cNvPr>
          <xdr:cNvSpPr/>
        </xdr:nvSpPr>
        <xdr:spPr>
          <a:xfrm>
            <a:off x="11722884" y="48598"/>
            <a:ext cx="1353619"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自動入力セル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5" name="正方形/長方形 4">
            <a:extLst>
              <a:ext uri="{FF2B5EF4-FFF2-40B4-BE49-F238E27FC236}">
                <a16:creationId xmlns:a16="http://schemas.microsoft.com/office/drawing/2014/main" id="{BCA46867-3E12-FFF3-85B6-23AEDC684F16}"/>
              </a:ext>
            </a:extLst>
          </xdr:cNvPr>
          <xdr:cNvSpPr/>
        </xdr:nvSpPr>
        <xdr:spPr>
          <a:xfrm>
            <a:off x="12705619" y="160312"/>
            <a:ext cx="179602" cy="18023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182183</xdr:colOff>
      <xdr:row>0</xdr:row>
      <xdr:rowOff>35898</xdr:rowOff>
    </xdr:from>
    <xdr:to>
      <xdr:col>22</xdr:col>
      <xdr:colOff>76200</xdr:colOff>
      <xdr:row>1</xdr:row>
      <xdr:rowOff>114300</xdr:rowOff>
    </xdr:to>
    <xdr:grpSp>
      <xdr:nvGrpSpPr>
        <xdr:cNvPr id="13" name="グループ化 12">
          <a:extLst>
            <a:ext uri="{FF2B5EF4-FFF2-40B4-BE49-F238E27FC236}">
              <a16:creationId xmlns:a16="http://schemas.microsoft.com/office/drawing/2014/main" id="{87AA4DED-5173-0B30-42DE-8D7351C3F53E}"/>
            </a:ext>
          </a:extLst>
        </xdr:cNvPr>
        <xdr:cNvGrpSpPr/>
      </xdr:nvGrpSpPr>
      <xdr:grpSpPr>
        <a:xfrm>
          <a:off x="10443783" y="35898"/>
          <a:ext cx="2008567" cy="357802"/>
          <a:chOff x="10621470" y="48598"/>
          <a:chExt cx="2455033" cy="364841"/>
        </a:xfrm>
      </xdr:grpSpPr>
      <xdr:grpSp>
        <xdr:nvGrpSpPr>
          <xdr:cNvPr id="8" name="グループ化 7">
            <a:extLst>
              <a:ext uri="{FF2B5EF4-FFF2-40B4-BE49-F238E27FC236}">
                <a16:creationId xmlns:a16="http://schemas.microsoft.com/office/drawing/2014/main" id="{8CB45D40-F121-D848-A54A-2D1BD3DB1984}"/>
              </a:ext>
            </a:extLst>
          </xdr:cNvPr>
          <xdr:cNvGrpSpPr/>
        </xdr:nvGrpSpPr>
        <xdr:grpSpPr>
          <a:xfrm>
            <a:off x="10621470" y="48598"/>
            <a:ext cx="1100742" cy="364841"/>
            <a:chOff x="10126957" y="790367"/>
            <a:chExt cx="1100742" cy="364841"/>
          </a:xfrm>
        </xdr:grpSpPr>
        <xdr:sp macro="" textlink="">
          <xdr:nvSpPr>
            <xdr:cNvPr id="6" name="正方形/長方形 5">
              <a:extLst>
                <a:ext uri="{FF2B5EF4-FFF2-40B4-BE49-F238E27FC236}">
                  <a16:creationId xmlns:a16="http://schemas.microsoft.com/office/drawing/2014/main" id="{51620FD0-59FD-5541-B935-49C448FE801F}"/>
                </a:ext>
              </a:extLst>
            </xdr:cNvPr>
            <xdr:cNvSpPr/>
          </xdr:nvSpPr>
          <xdr:spPr>
            <a:xfrm>
              <a:off x="10126957" y="790367"/>
              <a:ext cx="1100742"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手入力セル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7" name="正方形/長方形 6">
              <a:extLst>
                <a:ext uri="{FF2B5EF4-FFF2-40B4-BE49-F238E27FC236}">
                  <a16:creationId xmlns:a16="http://schemas.microsoft.com/office/drawing/2014/main" id="{9A9DE9A1-4D5E-3746-A56F-454FCFBFDF7E}"/>
                </a:ext>
              </a:extLst>
            </xdr:cNvPr>
            <xdr:cNvSpPr/>
          </xdr:nvSpPr>
          <xdr:spPr>
            <a:xfrm>
              <a:off x="10924247" y="890844"/>
              <a:ext cx="179601" cy="180230"/>
            </a:xfrm>
            <a:prstGeom prst="rect">
              <a:avLst/>
            </a:prstGeom>
            <a:solidFill>
              <a:srgbClr val="FFC7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sp macro="" textlink="">
        <xdr:nvSpPr>
          <xdr:cNvPr id="10" name="正方形/長方形 9">
            <a:extLst>
              <a:ext uri="{FF2B5EF4-FFF2-40B4-BE49-F238E27FC236}">
                <a16:creationId xmlns:a16="http://schemas.microsoft.com/office/drawing/2014/main" id="{8F9D88D6-CA11-9487-4DD6-8175A1C61D08}"/>
              </a:ext>
            </a:extLst>
          </xdr:cNvPr>
          <xdr:cNvSpPr/>
        </xdr:nvSpPr>
        <xdr:spPr>
          <a:xfrm>
            <a:off x="11722884" y="48598"/>
            <a:ext cx="1353619"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自動入力セル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12" name="正方形/長方形 11">
            <a:extLst>
              <a:ext uri="{FF2B5EF4-FFF2-40B4-BE49-F238E27FC236}">
                <a16:creationId xmlns:a16="http://schemas.microsoft.com/office/drawing/2014/main" id="{D4B2680A-A5BC-2D4A-9240-052BCD7F65A6}"/>
              </a:ext>
            </a:extLst>
          </xdr:cNvPr>
          <xdr:cNvSpPr/>
        </xdr:nvSpPr>
        <xdr:spPr>
          <a:xfrm>
            <a:off x="12705619" y="160312"/>
            <a:ext cx="179602" cy="18023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145521</xdr:colOff>
      <xdr:row>0</xdr:row>
      <xdr:rowOff>39687</xdr:rowOff>
    </xdr:from>
    <xdr:to>
      <xdr:col>17</xdr:col>
      <xdr:colOff>78261</xdr:colOff>
      <xdr:row>1</xdr:row>
      <xdr:rowOff>208878</xdr:rowOff>
    </xdr:to>
    <xdr:grpSp>
      <xdr:nvGrpSpPr>
        <xdr:cNvPr id="3" name="グループ化 2">
          <a:extLst>
            <a:ext uri="{FF2B5EF4-FFF2-40B4-BE49-F238E27FC236}">
              <a16:creationId xmlns:a16="http://schemas.microsoft.com/office/drawing/2014/main" id="{B5C68C84-10F9-4A42-999D-5C479BF84DC0}"/>
            </a:ext>
          </a:extLst>
        </xdr:cNvPr>
        <xdr:cNvGrpSpPr/>
      </xdr:nvGrpSpPr>
      <xdr:grpSpPr>
        <a:xfrm>
          <a:off x="9189735" y="39687"/>
          <a:ext cx="1701669" cy="368762"/>
          <a:chOff x="10621470" y="48598"/>
          <a:chExt cx="2455033" cy="364841"/>
        </a:xfrm>
      </xdr:grpSpPr>
      <xdr:grpSp>
        <xdr:nvGrpSpPr>
          <xdr:cNvPr id="4" name="グループ化 3">
            <a:extLst>
              <a:ext uri="{FF2B5EF4-FFF2-40B4-BE49-F238E27FC236}">
                <a16:creationId xmlns:a16="http://schemas.microsoft.com/office/drawing/2014/main" id="{0D9E16D4-6EEA-1C55-332E-AF62DC599406}"/>
              </a:ext>
            </a:extLst>
          </xdr:cNvPr>
          <xdr:cNvGrpSpPr/>
        </xdr:nvGrpSpPr>
        <xdr:grpSpPr>
          <a:xfrm>
            <a:off x="10621470" y="48598"/>
            <a:ext cx="1100742" cy="364841"/>
            <a:chOff x="10126957" y="790367"/>
            <a:chExt cx="1100742" cy="364841"/>
          </a:xfrm>
        </xdr:grpSpPr>
        <xdr:sp macro="" textlink="">
          <xdr:nvSpPr>
            <xdr:cNvPr id="7" name="正方形/長方形 6">
              <a:extLst>
                <a:ext uri="{FF2B5EF4-FFF2-40B4-BE49-F238E27FC236}">
                  <a16:creationId xmlns:a16="http://schemas.microsoft.com/office/drawing/2014/main" id="{57539D80-AFB6-AF71-F4AC-DA4E8741E734}"/>
                </a:ext>
              </a:extLst>
            </xdr:cNvPr>
            <xdr:cNvSpPr/>
          </xdr:nvSpPr>
          <xdr:spPr>
            <a:xfrm>
              <a:off x="10126957" y="790367"/>
              <a:ext cx="1100742"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手入力セル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8" name="正方形/長方形 7">
              <a:extLst>
                <a:ext uri="{FF2B5EF4-FFF2-40B4-BE49-F238E27FC236}">
                  <a16:creationId xmlns:a16="http://schemas.microsoft.com/office/drawing/2014/main" id="{F0599B73-D8C6-4844-6799-B0246FC8829D}"/>
                </a:ext>
              </a:extLst>
            </xdr:cNvPr>
            <xdr:cNvSpPr/>
          </xdr:nvSpPr>
          <xdr:spPr>
            <a:xfrm>
              <a:off x="10924247" y="890844"/>
              <a:ext cx="179601" cy="180230"/>
            </a:xfrm>
            <a:prstGeom prst="rect">
              <a:avLst/>
            </a:prstGeom>
            <a:solidFill>
              <a:srgbClr val="FFC7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sp macro="" textlink="">
        <xdr:nvSpPr>
          <xdr:cNvPr id="5" name="正方形/長方形 4">
            <a:extLst>
              <a:ext uri="{FF2B5EF4-FFF2-40B4-BE49-F238E27FC236}">
                <a16:creationId xmlns:a16="http://schemas.microsoft.com/office/drawing/2014/main" id="{ABD63C70-0250-A9E6-80B6-84D82D25C4ED}"/>
              </a:ext>
            </a:extLst>
          </xdr:cNvPr>
          <xdr:cNvSpPr/>
        </xdr:nvSpPr>
        <xdr:spPr>
          <a:xfrm>
            <a:off x="11722884" y="48598"/>
            <a:ext cx="1353619"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自動入力セル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6" name="正方形/長方形 5">
            <a:extLst>
              <a:ext uri="{FF2B5EF4-FFF2-40B4-BE49-F238E27FC236}">
                <a16:creationId xmlns:a16="http://schemas.microsoft.com/office/drawing/2014/main" id="{ED6AD306-AD73-3AF8-41F5-6BCD8438D33B}"/>
              </a:ext>
            </a:extLst>
          </xdr:cNvPr>
          <xdr:cNvSpPr/>
        </xdr:nvSpPr>
        <xdr:spPr>
          <a:xfrm>
            <a:off x="12705619" y="160312"/>
            <a:ext cx="179602" cy="18023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142875</xdr:colOff>
      <xdr:row>1</xdr:row>
      <xdr:rowOff>79375</xdr:rowOff>
    </xdr:from>
    <xdr:ext cx="8609542" cy="11198410"/>
    <xdr:pic>
      <xdr:nvPicPr>
        <xdr:cNvPr id="2" name="図 1">
          <a:extLst>
            <a:ext uri="{FF2B5EF4-FFF2-40B4-BE49-F238E27FC236}">
              <a16:creationId xmlns:a16="http://schemas.microsoft.com/office/drawing/2014/main" id="{DC1CF15D-8A02-4A53-9F98-D23A8A0F0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307975"/>
          <a:ext cx="8609542" cy="111984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twoCellAnchor>
    <xdr:from>
      <xdr:col>11</xdr:col>
      <xdr:colOff>0</xdr:colOff>
      <xdr:row>0</xdr:row>
      <xdr:rowOff>15875</xdr:rowOff>
    </xdr:from>
    <xdr:to>
      <xdr:col>11</xdr:col>
      <xdr:colOff>1956802</xdr:colOff>
      <xdr:row>1</xdr:row>
      <xdr:rowOff>161254</xdr:rowOff>
    </xdr:to>
    <xdr:grpSp>
      <xdr:nvGrpSpPr>
        <xdr:cNvPr id="2" name="グループ化 1">
          <a:extLst>
            <a:ext uri="{FF2B5EF4-FFF2-40B4-BE49-F238E27FC236}">
              <a16:creationId xmlns:a16="http://schemas.microsoft.com/office/drawing/2014/main" id="{6FE0309D-01C1-7343-B6DC-20165A40BA19}"/>
            </a:ext>
          </a:extLst>
        </xdr:cNvPr>
        <xdr:cNvGrpSpPr/>
      </xdr:nvGrpSpPr>
      <xdr:grpSpPr>
        <a:xfrm>
          <a:off x="7175500" y="15875"/>
          <a:ext cx="1956802" cy="375567"/>
          <a:chOff x="10621470" y="48598"/>
          <a:chExt cx="2455033" cy="364841"/>
        </a:xfrm>
      </xdr:grpSpPr>
      <xdr:grpSp>
        <xdr:nvGrpSpPr>
          <xdr:cNvPr id="3" name="グループ化 2">
            <a:extLst>
              <a:ext uri="{FF2B5EF4-FFF2-40B4-BE49-F238E27FC236}">
                <a16:creationId xmlns:a16="http://schemas.microsoft.com/office/drawing/2014/main" id="{608E1C88-EADD-6791-76E0-E2D6F0617AB0}"/>
              </a:ext>
            </a:extLst>
          </xdr:cNvPr>
          <xdr:cNvGrpSpPr/>
        </xdr:nvGrpSpPr>
        <xdr:grpSpPr>
          <a:xfrm>
            <a:off x="10621470" y="48598"/>
            <a:ext cx="1100742" cy="364841"/>
            <a:chOff x="10126957" y="790367"/>
            <a:chExt cx="1100742" cy="364841"/>
          </a:xfrm>
        </xdr:grpSpPr>
        <xdr:sp macro="" textlink="">
          <xdr:nvSpPr>
            <xdr:cNvPr id="6" name="正方形/長方形 5">
              <a:extLst>
                <a:ext uri="{FF2B5EF4-FFF2-40B4-BE49-F238E27FC236}">
                  <a16:creationId xmlns:a16="http://schemas.microsoft.com/office/drawing/2014/main" id="{C654D181-E082-2918-21F2-815358BD1CFD}"/>
                </a:ext>
              </a:extLst>
            </xdr:cNvPr>
            <xdr:cNvSpPr/>
          </xdr:nvSpPr>
          <xdr:spPr>
            <a:xfrm>
              <a:off x="10126957" y="790367"/>
              <a:ext cx="1100742"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手入力セル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7" name="正方形/長方形 6">
              <a:extLst>
                <a:ext uri="{FF2B5EF4-FFF2-40B4-BE49-F238E27FC236}">
                  <a16:creationId xmlns:a16="http://schemas.microsoft.com/office/drawing/2014/main" id="{7043B39A-2790-C6AE-8A81-DBD7F28DA5A9}"/>
                </a:ext>
              </a:extLst>
            </xdr:cNvPr>
            <xdr:cNvSpPr/>
          </xdr:nvSpPr>
          <xdr:spPr>
            <a:xfrm>
              <a:off x="10924247" y="890844"/>
              <a:ext cx="179601" cy="180230"/>
            </a:xfrm>
            <a:prstGeom prst="rect">
              <a:avLst/>
            </a:prstGeom>
            <a:solidFill>
              <a:srgbClr val="FFC7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sp macro="" textlink="">
        <xdr:nvSpPr>
          <xdr:cNvPr id="4" name="正方形/長方形 3">
            <a:extLst>
              <a:ext uri="{FF2B5EF4-FFF2-40B4-BE49-F238E27FC236}">
                <a16:creationId xmlns:a16="http://schemas.microsoft.com/office/drawing/2014/main" id="{8B06B568-E0C1-9DE3-9124-A91B0EFDA8C1}"/>
              </a:ext>
            </a:extLst>
          </xdr:cNvPr>
          <xdr:cNvSpPr/>
        </xdr:nvSpPr>
        <xdr:spPr>
          <a:xfrm>
            <a:off x="11722884" y="48598"/>
            <a:ext cx="1353619"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自動入力セル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5" name="正方形/長方形 4">
            <a:extLst>
              <a:ext uri="{FF2B5EF4-FFF2-40B4-BE49-F238E27FC236}">
                <a16:creationId xmlns:a16="http://schemas.microsoft.com/office/drawing/2014/main" id="{31D8C207-D4B2-E706-F531-D5BCA07B9BFB}"/>
              </a:ext>
            </a:extLst>
          </xdr:cNvPr>
          <xdr:cNvSpPr/>
        </xdr:nvSpPr>
        <xdr:spPr>
          <a:xfrm>
            <a:off x="12705619" y="160312"/>
            <a:ext cx="179602" cy="18023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50800</xdr:colOff>
      <xdr:row>0</xdr:row>
      <xdr:rowOff>50800</xdr:rowOff>
    </xdr:from>
    <xdr:to>
      <xdr:col>14</xdr:col>
      <xdr:colOff>111069</xdr:colOff>
      <xdr:row>1</xdr:row>
      <xdr:rowOff>181362</xdr:rowOff>
    </xdr:to>
    <xdr:grpSp>
      <xdr:nvGrpSpPr>
        <xdr:cNvPr id="2" name="グループ化 1">
          <a:extLst>
            <a:ext uri="{FF2B5EF4-FFF2-40B4-BE49-F238E27FC236}">
              <a16:creationId xmlns:a16="http://schemas.microsoft.com/office/drawing/2014/main" id="{ED24F3B9-F138-CE46-A006-85FB721BFC26}"/>
            </a:ext>
          </a:extLst>
        </xdr:cNvPr>
        <xdr:cNvGrpSpPr/>
      </xdr:nvGrpSpPr>
      <xdr:grpSpPr>
        <a:xfrm>
          <a:off x="7298267" y="50800"/>
          <a:ext cx="1956802" cy="359162"/>
          <a:chOff x="10621470" y="48598"/>
          <a:chExt cx="2455033" cy="364841"/>
        </a:xfrm>
      </xdr:grpSpPr>
      <xdr:grpSp>
        <xdr:nvGrpSpPr>
          <xdr:cNvPr id="3" name="グループ化 2">
            <a:extLst>
              <a:ext uri="{FF2B5EF4-FFF2-40B4-BE49-F238E27FC236}">
                <a16:creationId xmlns:a16="http://schemas.microsoft.com/office/drawing/2014/main" id="{DDA1FE75-63EB-DA66-7828-D282AD7F97ED}"/>
              </a:ext>
            </a:extLst>
          </xdr:cNvPr>
          <xdr:cNvGrpSpPr/>
        </xdr:nvGrpSpPr>
        <xdr:grpSpPr>
          <a:xfrm>
            <a:off x="10621470" y="48598"/>
            <a:ext cx="1100742" cy="364841"/>
            <a:chOff x="10126957" y="790367"/>
            <a:chExt cx="1100742" cy="364841"/>
          </a:xfrm>
        </xdr:grpSpPr>
        <xdr:sp macro="" textlink="">
          <xdr:nvSpPr>
            <xdr:cNvPr id="6" name="正方形/長方形 5">
              <a:extLst>
                <a:ext uri="{FF2B5EF4-FFF2-40B4-BE49-F238E27FC236}">
                  <a16:creationId xmlns:a16="http://schemas.microsoft.com/office/drawing/2014/main" id="{7A7425E6-DD14-B651-62B0-FAC9FE21722E}"/>
                </a:ext>
              </a:extLst>
            </xdr:cNvPr>
            <xdr:cNvSpPr/>
          </xdr:nvSpPr>
          <xdr:spPr>
            <a:xfrm>
              <a:off x="10126957" y="790367"/>
              <a:ext cx="1100742"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手入力セル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7" name="正方形/長方形 6">
              <a:extLst>
                <a:ext uri="{FF2B5EF4-FFF2-40B4-BE49-F238E27FC236}">
                  <a16:creationId xmlns:a16="http://schemas.microsoft.com/office/drawing/2014/main" id="{2FC6B8FC-325F-B1F7-14A4-15309C7CF22F}"/>
                </a:ext>
              </a:extLst>
            </xdr:cNvPr>
            <xdr:cNvSpPr/>
          </xdr:nvSpPr>
          <xdr:spPr>
            <a:xfrm>
              <a:off x="10924247" y="890844"/>
              <a:ext cx="179601" cy="180230"/>
            </a:xfrm>
            <a:prstGeom prst="rect">
              <a:avLst/>
            </a:prstGeom>
            <a:solidFill>
              <a:srgbClr val="FFC7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sp macro="" textlink="">
        <xdr:nvSpPr>
          <xdr:cNvPr id="4" name="正方形/長方形 3">
            <a:extLst>
              <a:ext uri="{FF2B5EF4-FFF2-40B4-BE49-F238E27FC236}">
                <a16:creationId xmlns:a16="http://schemas.microsoft.com/office/drawing/2014/main" id="{89643919-8940-546D-B2BF-FC36EE87CC3B}"/>
              </a:ext>
            </a:extLst>
          </xdr:cNvPr>
          <xdr:cNvSpPr/>
        </xdr:nvSpPr>
        <xdr:spPr>
          <a:xfrm>
            <a:off x="11722884" y="48598"/>
            <a:ext cx="1353619"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自動入力セル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5" name="正方形/長方形 4">
            <a:extLst>
              <a:ext uri="{FF2B5EF4-FFF2-40B4-BE49-F238E27FC236}">
                <a16:creationId xmlns:a16="http://schemas.microsoft.com/office/drawing/2014/main" id="{4C14E8C7-2D92-22F5-9D6B-ECC81236C8E2}"/>
              </a:ext>
            </a:extLst>
          </xdr:cNvPr>
          <xdr:cNvSpPr/>
        </xdr:nvSpPr>
        <xdr:spPr>
          <a:xfrm>
            <a:off x="12705619" y="160312"/>
            <a:ext cx="179602" cy="18023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zenkensoren.org/news_page/document/dl_pag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kyoukaikenpo.or.jp/g3/cat330/sb3130/" TargetMode="External"/><Relationship Id="rId2" Type="http://schemas.openxmlformats.org/officeDocument/2006/relationships/hyperlink" Target="https://www.nenkin.go.jp/service/kounen/hokenryo/ryogaku/ryogakuhyo/index.html" TargetMode="External"/><Relationship Id="rId1" Type="http://schemas.openxmlformats.org/officeDocument/2006/relationships/hyperlink" Target="https://www.mhlw.go.jp/stf/seisakunitsuite/bunya/0000108634.html"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B0111-4468-D04F-9485-A04090C93278}">
  <dimension ref="A1:A4"/>
  <sheetViews>
    <sheetView workbookViewId="0">
      <selection activeCell="A4" sqref="A4"/>
    </sheetView>
  </sheetViews>
  <sheetFormatPr defaultColWidth="10.6640625" defaultRowHeight="18" x14ac:dyDescent="0.55000000000000004"/>
  <sheetData>
    <row r="1" spans="1:1" x14ac:dyDescent="0.55000000000000004">
      <c r="A1" t="s">
        <v>175</v>
      </c>
    </row>
    <row r="2" spans="1:1" x14ac:dyDescent="0.55000000000000004">
      <c r="A2" t="s">
        <v>176</v>
      </c>
    </row>
    <row r="3" spans="1:1" ht="18.5" thickBot="1" x14ac:dyDescent="0.6"/>
    <row r="4" spans="1:1" ht="29.5" thickBot="1" x14ac:dyDescent="0.9">
      <c r="A4" s="160" t="s">
        <v>192</v>
      </c>
    </row>
  </sheetData>
  <phoneticPr fontId="5"/>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DAE68-D3F2-9F4B-BD18-DC8FD59C83AD}">
  <sheetPr>
    <tabColor theme="4" tint="0.79998168889431442"/>
  </sheetPr>
  <dimension ref="A1:AJ40"/>
  <sheetViews>
    <sheetView view="pageLayout" zoomScale="75" zoomScaleNormal="100" zoomScalePageLayoutView="75" workbookViewId="0">
      <selection activeCell="V36" sqref="V36"/>
    </sheetView>
  </sheetViews>
  <sheetFormatPr defaultColWidth="10.6640625" defaultRowHeight="18" x14ac:dyDescent="0.55000000000000004"/>
  <cols>
    <col min="1" max="1" width="3" style="8" customWidth="1"/>
    <col min="2" max="2" width="18" style="8" customWidth="1"/>
    <col min="3" max="3" width="24" style="8" customWidth="1"/>
    <col min="4" max="4" width="21" style="8" customWidth="1"/>
    <col min="5" max="5" width="24" style="8" customWidth="1"/>
    <col min="6" max="70" width="3" style="8" customWidth="1"/>
    <col min="71" max="16384" width="10.6640625" style="8"/>
  </cols>
  <sheetData>
    <row r="1" spans="1:36" ht="18" customHeight="1" x14ac:dyDescent="0.55000000000000004">
      <c r="A1" s="9"/>
      <c r="B1" s="11" t="s">
        <v>130</v>
      </c>
      <c r="C1" s="9"/>
      <c r="D1" s="9"/>
      <c r="E1" s="9"/>
      <c r="F1" s="222" t="s">
        <v>67</v>
      </c>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row>
    <row r="2" spans="1:36" ht="18" customHeight="1" x14ac:dyDescent="0.55000000000000004">
      <c r="A2" s="9"/>
      <c r="B2" s="427" t="s">
        <v>97</v>
      </c>
      <c r="C2" s="403" t="s">
        <v>96</v>
      </c>
      <c r="D2" s="403" t="s">
        <v>35</v>
      </c>
      <c r="E2" s="104" t="s">
        <v>95</v>
      </c>
      <c r="F2" s="88"/>
      <c r="G2" s="309" t="s">
        <v>155</v>
      </c>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88"/>
    </row>
    <row r="3" spans="1:36" ht="18.5" thickBot="1" x14ac:dyDescent="0.6">
      <c r="A3" s="9"/>
      <c r="B3" s="428"/>
      <c r="C3" s="404"/>
      <c r="D3" s="404"/>
      <c r="E3" s="105" t="s">
        <v>113</v>
      </c>
      <c r="F3" s="8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c r="AG3" s="309"/>
      <c r="AH3" s="309"/>
      <c r="AI3" s="309"/>
      <c r="AJ3" s="88"/>
    </row>
    <row r="4" spans="1:36" ht="18.5" thickTop="1" x14ac:dyDescent="0.55000000000000004">
      <c r="A4" s="9"/>
      <c r="B4" s="191" t="s">
        <v>132</v>
      </c>
      <c r="C4" s="86"/>
      <c r="D4" s="103"/>
      <c r="E4" s="155"/>
      <c r="F4" s="89"/>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88"/>
    </row>
    <row r="5" spans="1:36" x14ac:dyDescent="0.35">
      <c r="A5" s="9"/>
      <c r="B5" s="193" t="s">
        <v>222</v>
      </c>
      <c r="C5" s="86"/>
      <c r="D5" s="86"/>
      <c r="E5" s="156"/>
      <c r="F5" s="88"/>
      <c r="G5" s="323" t="s">
        <v>16</v>
      </c>
      <c r="H5" s="323"/>
      <c r="I5" s="323"/>
      <c r="J5" s="323"/>
      <c r="K5" s="323"/>
      <c r="L5" s="323"/>
      <c r="M5" s="323"/>
      <c r="N5" s="323"/>
      <c r="O5" s="323"/>
      <c r="P5" s="323" t="s">
        <v>35</v>
      </c>
      <c r="Q5" s="323"/>
      <c r="R5" s="323"/>
      <c r="S5" s="323"/>
      <c r="T5" s="323"/>
      <c r="U5" s="323"/>
      <c r="V5" s="323"/>
      <c r="W5" s="323"/>
      <c r="X5" s="323"/>
      <c r="Y5" s="323"/>
      <c r="Z5" s="323"/>
      <c r="AA5" s="323"/>
      <c r="AB5" s="323"/>
      <c r="AC5" s="323"/>
      <c r="AD5" s="323"/>
      <c r="AE5" s="323"/>
      <c r="AF5" s="323"/>
      <c r="AG5" s="323"/>
      <c r="AH5" s="323"/>
      <c r="AI5" s="323"/>
      <c r="AJ5" s="88"/>
    </row>
    <row r="6" spans="1:36" x14ac:dyDescent="0.55000000000000004">
      <c r="A6" s="9"/>
      <c r="B6" s="84"/>
      <c r="C6" s="86"/>
      <c r="D6" s="86"/>
      <c r="E6" s="156"/>
      <c r="F6" s="88"/>
      <c r="G6" s="426" t="s">
        <v>136</v>
      </c>
      <c r="H6" s="426"/>
      <c r="I6" s="426"/>
      <c r="J6" s="426"/>
      <c r="K6" s="426"/>
      <c r="L6" s="426"/>
      <c r="M6" s="426"/>
      <c r="N6" s="426"/>
      <c r="O6" s="426"/>
      <c r="P6" s="348" t="s">
        <v>219</v>
      </c>
      <c r="Q6" s="348"/>
      <c r="R6" s="348"/>
      <c r="S6" s="348"/>
      <c r="T6" s="348"/>
      <c r="U6" s="348"/>
      <c r="V6" s="348"/>
      <c r="W6" s="348"/>
      <c r="X6" s="348"/>
      <c r="Y6" s="348"/>
      <c r="Z6" s="348"/>
      <c r="AA6" s="348"/>
      <c r="AB6" s="348"/>
      <c r="AC6" s="348"/>
      <c r="AD6" s="348"/>
      <c r="AE6" s="348"/>
      <c r="AF6" s="348"/>
      <c r="AG6" s="348"/>
      <c r="AH6" s="348"/>
      <c r="AI6" s="348"/>
      <c r="AJ6" s="88"/>
    </row>
    <row r="7" spans="1:36" x14ac:dyDescent="0.55000000000000004">
      <c r="A7" s="9"/>
      <c r="B7" s="84"/>
      <c r="C7" s="86"/>
      <c r="D7" s="86"/>
      <c r="E7" s="156"/>
      <c r="F7" s="88"/>
      <c r="G7" s="325"/>
      <c r="H7" s="326"/>
      <c r="I7" s="326"/>
      <c r="J7" s="326"/>
      <c r="K7" s="326"/>
      <c r="L7" s="326"/>
      <c r="M7" s="326"/>
      <c r="N7" s="326"/>
      <c r="O7" s="327"/>
      <c r="P7" s="348"/>
      <c r="Q7" s="348"/>
      <c r="R7" s="348"/>
      <c r="S7" s="348"/>
      <c r="T7" s="348"/>
      <c r="U7" s="348"/>
      <c r="V7" s="348"/>
      <c r="W7" s="348"/>
      <c r="X7" s="348"/>
      <c r="Y7" s="348"/>
      <c r="Z7" s="348"/>
      <c r="AA7" s="348"/>
      <c r="AB7" s="348"/>
      <c r="AC7" s="348"/>
      <c r="AD7" s="348"/>
      <c r="AE7" s="348"/>
      <c r="AF7" s="348"/>
      <c r="AG7" s="348"/>
      <c r="AH7" s="348"/>
      <c r="AI7" s="348"/>
      <c r="AJ7" s="88"/>
    </row>
    <row r="8" spans="1:36" x14ac:dyDescent="0.55000000000000004">
      <c r="A8" s="9"/>
      <c r="B8" s="84"/>
      <c r="C8" s="86"/>
      <c r="D8" s="86"/>
      <c r="E8" s="156"/>
      <c r="F8" s="88"/>
      <c r="G8" s="119" t="s">
        <v>137</v>
      </c>
      <c r="H8" s="120"/>
      <c r="I8" s="120"/>
      <c r="J8" s="120"/>
      <c r="K8" s="120"/>
      <c r="L8" s="120"/>
      <c r="M8" s="120"/>
      <c r="N8" s="120"/>
      <c r="O8" s="121"/>
      <c r="P8" s="348"/>
      <c r="Q8" s="348"/>
      <c r="R8" s="348"/>
      <c r="S8" s="348"/>
      <c r="T8" s="348"/>
      <c r="U8" s="348"/>
      <c r="V8" s="348"/>
      <c r="W8" s="348"/>
      <c r="X8" s="348"/>
      <c r="Y8" s="348"/>
      <c r="Z8" s="348"/>
      <c r="AA8" s="348"/>
      <c r="AB8" s="348"/>
      <c r="AC8" s="348"/>
      <c r="AD8" s="348"/>
      <c r="AE8" s="348"/>
      <c r="AF8" s="348"/>
      <c r="AG8" s="348"/>
      <c r="AH8" s="348"/>
      <c r="AI8" s="348"/>
      <c r="AJ8" s="88"/>
    </row>
    <row r="9" spans="1:36" x14ac:dyDescent="0.55000000000000004">
      <c r="A9" s="9"/>
      <c r="B9" s="84"/>
      <c r="C9" s="86"/>
      <c r="D9" s="86"/>
      <c r="E9" s="156"/>
      <c r="F9" s="88"/>
      <c r="G9" s="122" t="s">
        <v>33</v>
      </c>
      <c r="H9" s="123"/>
      <c r="I9" s="123"/>
      <c r="J9" s="123"/>
      <c r="K9" s="123"/>
      <c r="L9" s="123"/>
      <c r="M9" s="123"/>
      <c r="N9" s="123"/>
      <c r="O9" s="124"/>
      <c r="P9" s="348"/>
      <c r="Q9" s="348"/>
      <c r="R9" s="348"/>
      <c r="S9" s="348"/>
      <c r="T9" s="348"/>
      <c r="U9" s="348"/>
      <c r="V9" s="348"/>
      <c r="W9" s="348"/>
      <c r="X9" s="348"/>
      <c r="Y9" s="348"/>
      <c r="Z9" s="348"/>
      <c r="AA9" s="348"/>
      <c r="AB9" s="348"/>
      <c r="AC9" s="348"/>
      <c r="AD9" s="348"/>
      <c r="AE9" s="348"/>
      <c r="AF9" s="348"/>
      <c r="AG9" s="348"/>
      <c r="AH9" s="348"/>
      <c r="AI9" s="348"/>
      <c r="AJ9" s="88"/>
    </row>
    <row r="10" spans="1:36" x14ac:dyDescent="0.55000000000000004">
      <c r="A10" s="9"/>
      <c r="B10" s="84"/>
      <c r="C10" s="86"/>
      <c r="D10" s="86"/>
      <c r="E10" s="156"/>
      <c r="F10" s="88"/>
      <c r="G10" s="122" t="s">
        <v>34</v>
      </c>
      <c r="H10" s="123"/>
      <c r="I10" s="123"/>
      <c r="J10" s="123"/>
      <c r="K10" s="123"/>
      <c r="L10" s="123"/>
      <c r="M10" s="123"/>
      <c r="N10" s="123"/>
      <c r="O10" s="124"/>
      <c r="P10" s="348"/>
      <c r="Q10" s="348"/>
      <c r="R10" s="348"/>
      <c r="S10" s="348"/>
      <c r="T10" s="348"/>
      <c r="U10" s="348"/>
      <c r="V10" s="348"/>
      <c r="W10" s="348"/>
      <c r="X10" s="348"/>
      <c r="Y10" s="348"/>
      <c r="Z10" s="348"/>
      <c r="AA10" s="348"/>
      <c r="AB10" s="348"/>
      <c r="AC10" s="348"/>
      <c r="AD10" s="348"/>
      <c r="AE10" s="348"/>
      <c r="AF10" s="348"/>
      <c r="AG10" s="348"/>
      <c r="AH10" s="348"/>
      <c r="AI10" s="348"/>
      <c r="AJ10" s="88"/>
    </row>
    <row r="11" spans="1:36" x14ac:dyDescent="0.55000000000000004">
      <c r="A11" s="9"/>
      <c r="B11" s="84"/>
      <c r="C11" s="86"/>
      <c r="D11" s="86"/>
      <c r="E11" s="156"/>
      <c r="F11" s="88"/>
      <c r="G11" s="122" t="s">
        <v>138</v>
      </c>
      <c r="H11" s="123"/>
      <c r="I11" s="123"/>
      <c r="J11" s="123"/>
      <c r="K11" s="123"/>
      <c r="L11" s="123"/>
      <c r="M11" s="123"/>
      <c r="N11" s="123"/>
      <c r="O11" s="124"/>
      <c r="P11" s="348"/>
      <c r="Q11" s="348"/>
      <c r="R11" s="348"/>
      <c r="S11" s="348"/>
      <c r="T11" s="348"/>
      <c r="U11" s="348"/>
      <c r="V11" s="348"/>
      <c r="W11" s="348"/>
      <c r="X11" s="348"/>
      <c r="Y11" s="348"/>
      <c r="Z11" s="348"/>
      <c r="AA11" s="348"/>
      <c r="AB11" s="348"/>
      <c r="AC11" s="348"/>
      <c r="AD11" s="348"/>
      <c r="AE11" s="348"/>
      <c r="AF11" s="348"/>
      <c r="AG11" s="348"/>
      <c r="AH11" s="348"/>
      <c r="AI11" s="348"/>
      <c r="AJ11" s="88"/>
    </row>
    <row r="12" spans="1:36" x14ac:dyDescent="0.55000000000000004">
      <c r="A12" s="9"/>
      <c r="B12" s="85"/>
      <c r="C12" s="86"/>
      <c r="D12" s="86"/>
      <c r="E12" s="157"/>
      <c r="F12" s="88"/>
      <c r="G12" s="122" t="s">
        <v>139</v>
      </c>
      <c r="H12" s="123"/>
      <c r="I12" s="123"/>
      <c r="J12" s="123"/>
      <c r="K12" s="123"/>
      <c r="L12" s="123"/>
      <c r="M12" s="123"/>
      <c r="N12" s="123"/>
      <c r="O12" s="124"/>
      <c r="P12" s="348"/>
      <c r="Q12" s="348"/>
      <c r="R12" s="348"/>
      <c r="S12" s="348"/>
      <c r="T12" s="348"/>
      <c r="U12" s="348"/>
      <c r="V12" s="348"/>
      <c r="W12" s="348"/>
      <c r="X12" s="348"/>
      <c r="Y12" s="348"/>
      <c r="Z12" s="348"/>
      <c r="AA12" s="348"/>
      <c r="AB12" s="348"/>
      <c r="AC12" s="348"/>
      <c r="AD12" s="348"/>
      <c r="AE12" s="348"/>
      <c r="AF12" s="348"/>
      <c r="AG12" s="348"/>
      <c r="AH12" s="348"/>
      <c r="AI12" s="348"/>
      <c r="AJ12" s="88"/>
    </row>
    <row r="13" spans="1:36" x14ac:dyDescent="0.55000000000000004">
      <c r="A13" s="9"/>
      <c r="B13" s="9"/>
      <c r="D13" s="10" t="s">
        <v>227</v>
      </c>
      <c r="E13" s="147">
        <f>SUM(E4:E12)</f>
        <v>0</v>
      </c>
      <c r="F13" s="88"/>
      <c r="G13" s="122" t="s">
        <v>140</v>
      </c>
      <c r="H13" s="123"/>
      <c r="I13" s="123"/>
      <c r="J13" s="123"/>
      <c r="K13" s="123"/>
      <c r="L13" s="123"/>
      <c r="M13" s="123"/>
      <c r="N13" s="123"/>
      <c r="O13" s="124"/>
      <c r="P13" s="348"/>
      <c r="Q13" s="348"/>
      <c r="R13" s="348"/>
      <c r="S13" s="348"/>
      <c r="T13" s="348"/>
      <c r="U13" s="348"/>
      <c r="V13" s="348"/>
      <c r="W13" s="348"/>
      <c r="X13" s="348"/>
      <c r="Y13" s="348"/>
      <c r="Z13" s="348"/>
      <c r="AA13" s="348"/>
      <c r="AB13" s="348"/>
      <c r="AC13" s="348"/>
      <c r="AD13" s="348"/>
      <c r="AE13" s="348"/>
      <c r="AF13" s="348"/>
      <c r="AG13" s="348"/>
      <c r="AH13" s="348"/>
      <c r="AI13" s="348"/>
      <c r="AJ13" s="88"/>
    </row>
    <row r="14" spans="1:36" x14ac:dyDescent="0.55000000000000004">
      <c r="A14" s="9"/>
      <c r="B14" s="9"/>
      <c r="C14" s="9"/>
      <c r="D14" s="9"/>
      <c r="E14" s="9"/>
      <c r="F14" s="88"/>
      <c r="G14" s="122" t="s">
        <v>141</v>
      </c>
      <c r="H14" s="123"/>
      <c r="I14" s="123"/>
      <c r="J14" s="123"/>
      <c r="K14" s="123"/>
      <c r="L14" s="123"/>
      <c r="M14" s="123"/>
      <c r="N14" s="123"/>
      <c r="O14" s="124"/>
      <c r="P14" s="348"/>
      <c r="Q14" s="348"/>
      <c r="R14" s="348"/>
      <c r="S14" s="348"/>
      <c r="T14" s="348"/>
      <c r="U14" s="348"/>
      <c r="V14" s="348"/>
      <c r="W14" s="348"/>
      <c r="X14" s="348"/>
      <c r="Y14" s="348"/>
      <c r="Z14" s="348"/>
      <c r="AA14" s="348"/>
      <c r="AB14" s="348"/>
      <c r="AC14" s="348"/>
      <c r="AD14" s="348"/>
      <c r="AE14" s="348"/>
      <c r="AF14" s="348"/>
      <c r="AG14" s="348"/>
      <c r="AH14" s="348"/>
      <c r="AI14" s="348"/>
      <c r="AJ14" s="88"/>
    </row>
    <row r="15" spans="1:36" x14ac:dyDescent="0.55000000000000004">
      <c r="A15" s="9"/>
      <c r="B15" s="11" t="s">
        <v>131</v>
      </c>
      <c r="C15" s="9"/>
      <c r="D15" s="9"/>
      <c r="E15" s="9"/>
      <c r="F15" s="88"/>
      <c r="G15" s="122" t="s">
        <v>142</v>
      </c>
      <c r="H15" s="123"/>
      <c r="I15" s="123"/>
      <c r="J15" s="123"/>
      <c r="K15" s="123"/>
      <c r="L15" s="123"/>
      <c r="M15" s="123"/>
      <c r="N15" s="123"/>
      <c r="O15" s="124"/>
      <c r="P15" s="348"/>
      <c r="Q15" s="348"/>
      <c r="R15" s="348"/>
      <c r="S15" s="348"/>
      <c r="T15" s="348"/>
      <c r="U15" s="348"/>
      <c r="V15" s="348"/>
      <c r="W15" s="348"/>
      <c r="X15" s="348"/>
      <c r="Y15" s="348"/>
      <c r="Z15" s="348"/>
      <c r="AA15" s="348"/>
      <c r="AB15" s="348"/>
      <c r="AC15" s="348"/>
      <c r="AD15" s="348"/>
      <c r="AE15" s="348"/>
      <c r="AF15" s="348"/>
      <c r="AG15" s="348"/>
      <c r="AH15" s="348"/>
      <c r="AI15" s="348"/>
      <c r="AJ15" s="88"/>
    </row>
    <row r="16" spans="1:36" x14ac:dyDescent="0.35">
      <c r="A16" s="9"/>
      <c r="B16" s="423" t="s">
        <v>97</v>
      </c>
      <c r="C16" s="418" t="s">
        <v>96</v>
      </c>
      <c r="D16" s="166"/>
      <c r="E16" s="161" t="s">
        <v>95</v>
      </c>
      <c r="F16" s="88"/>
      <c r="G16" s="122" t="s">
        <v>143</v>
      </c>
      <c r="H16" s="123"/>
      <c r="I16" s="123"/>
      <c r="J16" s="123"/>
      <c r="K16" s="123"/>
      <c r="L16" s="123"/>
      <c r="M16" s="123"/>
      <c r="N16" s="123"/>
      <c r="O16" s="124"/>
      <c r="P16" s="348"/>
      <c r="Q16" s="348"/>
      <c r="R16" s="348"/>
      <c r="S16" s="348"/>
      <c r="T16" s="348"/>
      <c r="U16" s="348"/>
      <c r="V16" s="348"/>
      <c r="W16" s="348"/>
      <c r="X16" s="348"/>
      <c r="Y16" s="348"/>
      <c r="Z16" s="348"/>
      <c r="AA16" s="348"/>
      <c r="AB16" s="348"/>
      <c r="AC16" s="348"/>
      <c r="AD16" s="348"/>
      <c r="AE16" s="348"/>
      <c r="AF16" s="348"/>
      <c r="AG16" s="348"/>
      <c r="AH16" s="348"/>
      <c r="AI16" s="348"/>
      <c r="AJ16" s="88"/>
    </row>
    <row r="17" spans="1:36" ht="18.5" thickBot="1" x14ac:dyDescent="0.4">
      <c r="A17" s="9"/>
      <c r="B17" s="424"/>
      <c r="C17" s="425"/>
      <c r="D17" s="163" t="s">
        <v>190</v>
      </c>
      <c r="E17" s="162" t="s">
        <v>113</v>
      </c>
      <c r="F17" s="88"/>
      <c r="G17" s="122" t="s">
        <v>144</v>
      </c>
      <c r="H17" s="123"/>
      <c r="I17" s="123"/>
      <c r="J17" s="123"/>
      <c r="K17" s="123"/>
      <c r="L17" s="123"/>
      <c r="M17" s="123"/>
      <c r="N17" s="123"/>
      <c r="O17" s="124"/>
      <c r="P17" s="348"/>
      <c r="Q17" s="348"/>
      <c r="R17" s="348"/>
      <c r="S17" s="348"/>
      <c r="T17" s="348"/>
      <c r="U17" s="348"/>
      <c r="V17" s="348"/>
      <c r="W17" s="348"/>
      <c r="X17" s="348"/>
      <c r="Y17" s="348"/>
      <c r="Z17" s="348"/>
      <c r="AA17" s="348"/>
      <c r="AB17" s="348"/>
      <c r="AC17" s="348"/>
      <c r="AD17" s="348"/>
      <c r="AE17" s="348"/>
      <c r="AF17" s="348"/>
      <c r="AG17" s="348"/>
      <c r="AH17" s="348"/>
      <c r="AI17" s="348"/>
      <c r="AJ17" s="88"/>
    </row>
    <row r="18" spans="1:36" ht="18.5" thickTop="1" x14ac:dyDescent="0.55000000000000004">
      <c r="A18" s="9"/>
      <c r="B18" s="106" t="s">
        <v>133</v>
      </c>
      <c r="C18" s="86"/>
      <c r="D18" s="164"/>
      <c r="E18" s="158"/>
      <c r="F18" s="88"/>
      <c r="G18" s="122" t="s">
        <v>145</v>
      </c>
      <c r="H18" s="123"/>
      <c r="I18" s="123"/>
      <c r="J18" s="123"/>
      <c r="K18" s="123"/>
      <c r="L18" s="123"/>
      <c r="M18" s="123"/>
      <c r="N18" s="123"/>
      <c r="O18" s="124"/>
      <c r="P18" s="348"/>
      <c r="Q18" s="348"/>
      <c r="R18" s="348"/>
      <c r="S18" s="348"/>
      <c r="T18" s="348"/>
      <c r="U18" s="348"/>
      <c r="V18" s="348"/>
      <c r="W18" s="348"/>
      <c r="X18" s="348"/>
      <c r="Y18" s="348"/>
      <c r="Z18" s="348"/>
      <c r="AA18" s="348"/>
      <c r="AB18" s="348"/>
      <c r="AC18" s="348"/>
      <c r="AD18" s="348"/>
      <c r="AE18" s="348"/>
      <c r="AF18" s="348"/>
      <c r="AG18" s="348"/>
      <c r="AH18" s="348"/>
      <c r="AI18" s="348"/>
      <c r="AJ18" s="88"/>
    </row>
    <row r="19" spans="1:36" x14ac:dyDescent="0.55000000000000004">
      <c r="A19" s="9"/>
      <c r="B19" s="192" t="s">
        <v>223</v>
      </c>
      <c r="C19" s="86"/>
      <c r="D19" s="165"/>
      <c r="E19" s="159"/>
      <c r="F19" s="88"/>
      <c r="G19" s="122" t="s">
        <v>146</v>
      </c>
      <c r="H19" s="123"/>
      <c r="I19" s="123"/>
      <c r="J19" s="123"/>
      <c r="K19" s="123"/>
      <c r="L19" s="123"/>
      <c r="M19" s="123"/>
      <c r="N19" s="123"/>
      <c r="O19" s="124"/>
      <c r="P19" s="348"/>
      <c r="Q19" s="348"/>
      <c r="R19" s="348"/>
      <c r="S19" s="348"/>
      <c r="T19" s="348"/>
      <c r="U19" s="348"/>
      <c r="V19" s="348"/>
      <c r="W19" s="348"/>
      <c r="X19" s="348"/>
      <c r="Y19" s="348"/>
      <c r="Z19" s="348"/>
      <c r="AA19" s="348"/>
      <c r="AB19" s="348"/>
      <c r="AC19" s="348"/>
      <c r="AD19" s="348"/>
      <c r="AE19" s="348"/>
      <c r="AF19" s="348"/>
      <c r="AG19" s="348"/>
      <c r="AH19" s="348"/>
      <c r="AI19" s="348"/>
      <c r="AJ19" s="88"/>
    </row>
    <row r="20" spans="1:36" x14ac:dyDescent="0.55000000000000004">
      <c r="A20" s="9"/>
      <c r="B20" s="107"/>
      <c r="C20" s="86"/>
      <c r="D20" s="165"/>
      <c r="E20" s="159"/>
      <c r="F20" s="88"/>
      <c r="G20" s="122" t="s">
        <v>147</v>
      </c>
      <c r="H20" s="123"/>
      <c r="I20" s="123"/>
      <c r="J20" s="123"/>
      <c r="K20" s="123"/>
      <c r="L20" s="123"/>
      <c r="M20" s="123"/>
      <c r="N20" s="123"/>
      <c r="O20" s="124"/>
      <c r="P20" s="348"/>
      <c r="Q20" s="348"/>
      <c r="R20" s="348"/>
      <c r="S20" s="348"/>
      <c r="T20" s="348"/>
      <c r="U20" s="348"/>
      <c r="V20" s="348"/>
      <c r="W20" s="348"/>
      <c r="X20" s="348"/>
      <c r="Y20" s="348"/>
      <c r="Z20" s="348"/>
      <c r="AA20" s="348"/>
      <c r="AB20" s="348"/>
      <c r="AC20" s="348"/>
      <c r="AD20" s="348"/>
      <c r="AE20" s="348"/>
      <c r="AF20" s="348"/>
      <c r="AG20" s="348"/>
      <c r="AH20" s="348"/>
      <c r="AI20" s="348"/>
      <c r="AJ20" s="88"/>
    </row>
    <row r="21" spans="1:36" x14ac:dyDescent="0.55000000000000004">
      <c r="A21" s="9"/>
      <c r="B21" s="107"/>
      <c r="C21" s="86"/>
      <c r="D21" s="165"/>
      <c r="E21" s="159"/>
      <c r="F21" s="88"/>
      <c r="G21" s="430" t="s">
        <v>148</v>
      </c>
      <c r="H21" s="430"/>
      <c r="I21" s="430"/>
      <c r="J21" s="430"/>
      <c r="K21" s="430"/>
      <c r="L21" s="430"/>
      <c r="M21" s="430"/>
      <c r="N21" s="430"/>
      <c r="O21" s="430"/>
      <c r="P21" s="348"/>
      <c r="Q21" s="348"/>
      <c r="R21" s="348"/>
      <c r="S21" s="348"/>
      <c r="T21" s="348"/>
      <c r="U21" s="348"/>
      <c r="V21" s="348"/>
      <c r="W21" s="348"/>
      <c r="X21" s="348"/>
      <c r="Y21" s="348"/>
      <c r="Z21" s="348"/>
      <c r="AA21" s="348"/>
      <c r="AB21" s="348"/>
      <c r="AC21" s="348"/>
      <c r="AD21" s="348"/>
      <c r="AE21" s="348"/>
      <c r="AF21" s="348"/>
      <c r="AG21" s="348"/>
      <c r="AH21" s="348"/>
      <c r="AI21" s="348"/>
      <c r="AJ21" s="88"/>
    </row>
    <row r="22" spans="1:36" x14ac:dyDescent="0.55000000000000004">
      <c r="A22" s="9"/>
      <c r="B22" s="107"/>
      <c r="C22" s="86"/>
      <c r="D22" s="165"/>
      <c r="E22" s="159"/>
      <c r="F22" s="88"/>
      <c r="G22" s="430" t="s">
        <v>149</v>
      </c>
      <c r="H22" s="430"/>
      <c r="I22" s="430"/>
      <c r="J22" s="430"/>
      <c r="K22" s="430"/>
      <c r="L22" s="430"/>
      <c r="M22" s="430"/>
      <c r="N22" s="430"/>
      <c r="O22" s="430"/>
      <c r="P22" s="348"/>
      <c r="Q22" s="348"/>
      <c r="R22" s="348"/>
      <c r="S22" s="348"/>
      <c r="T22" s="348"/>
      <c r="U22" s="348"/>
      <c r="V22" s="348"/>
      <c r="W22" s="348"/>
      <c r="X22" s="348"/>
      <c r="Y22" s="348"/>
      <c r="Z22" s="348"/>
      <c r="AA22" s="348"/>
      <c r="AB22" s="348"/>
      <c r="AC22" s="348"/>
      <c r="AD22" s="348"/>
      <c r="AE22" s="348"/>
      <c r="AF22" s="348"/>
      <c r="AG22" s="348"/>
      <c r="AH22" s="348"/>
      <c r="AI22" s="348"/>
      <c r="AJ22" s="88"/>
    </row>
    <row r="23" spans="1:36" x14ac:dyDescent="0.55000000000000004">
      <c r="A23" s="9"/>
      <c r="B23" s="107"/>
      <c r="C23" s="86"/>
      <c r="D23" s="165"/>
      <c r="E23" s="159"/>
      <c r="F23" s="88"/>
      <c r="G23" s="430" t="s">
        <v>150</v>
      </c>
      <c r="H23" s="430"/>
      <c r="I23" s="430"/>
      <c r="J23" s="430"/>
      <c r="K23" s="430"/>
      <c r="L23" s="430"/>
      <c r="M23" s="430"/>
      <c r="N23" s="430"/>
      <c r="O23" s="430"/>
      <c r="P23" s="348"/>
      <c r="Q23" s="348"/>
      <c r="R23" s="348"/>
      <c r="S23" s="348"/>
      <c r="T23" s="348"/>
      <c r="U23" s="348"/>
      <c r="V23" s="348"/>
      <c r="W23" s="348"/>
      <c r="X23" s="348"/>
      <c r="Y23" s="348"/>
      <c r="Z23" s="348"/>
      <c r="AA23" s="348"/>
      <c r="AB23" s="348"/>
      <c r="AC23" s="348"/>
      <c r="AD23" s="348"/>
      <c r="AE23" s="348"/>
      <c r="AF23" s="348"/>
      <c r="AG23" s="348"/>
      <c r="AH23" s="348"/>
      <c r="AI23" s="348"/>
      <c r="AJ23" s="88"/>
    </row>
    <row r="24" spans="1:36" x14ac:dyDescent="0.55000000000000004">
      <c r="A24" s="9"/>
      <c r="B24" s="107"/>
      <c r="C24" s="86"/>
      <c r="D24" s="165"/>
      <c r="E24" s="159"/>
      <c r="F24" s="88"/>
      <c r="G24" s="430" t="s">
        <v>151</v>
      </c>
      <c r="H24" s="430"/>
      <c r="I24" s="430"/>
      <c r="J24" s="430"/>
      <c r="K24" s="430"/>
      <c r="L24" s="430"/>
      <c r="M24" s="430"/>
      <c r="N24" s="430"/>
      <c r="O24" s="430"/>
      <c r="P24" s="348"/>
      <c r="Q24" s="348"/>
      <c r="R24" s="348"/>
      <c r="S24" s="348"/>
      <c r="T24" s="348"/>
      <c r="U24" s="348"/>
      <c r="V24" s="348"/>
      <c r="W24" s="348"/>
      <c r="X24" s="348"/>
      <c r="Y24" s="348"/>
      <c r="Z24" s="348"/>
      <c r="AA24" s="348"/>
      <c r="AB24" s="348"/>
      <c r="AC24" s="348"/>
      <c r="AD24" s="348"/>
      <c r="AE24" s="348"/>
      <c r="AF24" s="348"/>
      <c r="AG24" s="348"/>
      <c r="AH24" s="348"/>
      <c r="AI24" s="348"/>
      <c r="AJ24" s="88"/>
    </row>
    <row r="25" spans="1:36" x14ac:dyDescent="0.55000000000000004">
      <c r="A25" s="9"/>
      <c r="B25" s="107"/>
      <c r="C25" s="86"/>
      <c r="D25" s="165"/>
      <c r="E25" s="159"/>
      <c r="F25" s="88"/>
      <c r="G25" s="430" t="s">
        <v>152</v>
      </c>
      <c r="H25" s="430"/>
      <c r="I25" s="430"/>
      <c r="J25" s="430"/>
      <c r="K25" s="430"/>
      <c r="L25" s="430"/>
      <c r="M25" s="430"/>
      <c r="N25" s="430"/>
      <c r="O25" s="430"/>
      <c r="P25" s="348"/>
      <c r="Q25" s="348"/>
      <c r="R25" s="348"/>
      <c r="S25" s="348"/>
      <c r="T25" s="348"/>
      <c r="U25" s="348"/>
      <c r="V25" s="348"/>
      <c r="W25" s="348"/>
      <c r="X25" s="348"/>
      <c r="Y25" s="348"/>
      <c r="Z25" s="348"/>
      <c r="AA25" s="348"/>
      <c r="AB25" s="348"/>
      <c r="AC25" s="348"/>
      <c r="AD25" s="348"/>
      <c r="AE25" s="348"/>
      <c r="AF25" s="348"/>
      <c r="AG25" s="348"/>
      <c r="AH25" s="348"/>
      <c r="AI25" s="348"/>
      <c r="AJ25" s="88"/>
    </row>
    <row r="26" spans="1:36" x14ac:dyDescent="0.55000000000000004">
      <c r="A26" s="9"/>
      <c r="B26" s="107"/>
      <c r="C26" s="86"/>
      <c r="D26" s="165"/>
      <c r="E26" s="159"/>
      <c r="F26" s="88"/>
      <c r="G26" s="430" t="s">
        <v>153</v>
      </c>
      <c r="H26" s="430"/>
      <c r="I26" s="430"/>
      <c r="J26" s="430"/>
      <c r="K26" s="430"/>
      <c r="L26" s="430"/>
      <c r="M26" s="430"/>
      <c r="N26" s="430"/>
      <c r="O26" s="430"/>
      <c r="P26" s="348"/>
      <c r="Q26" s="348"/>
      <c r="R26" s="348"/>
      <c r="S26" s="348"/>
      <c r="T26" s="348"/>
      <c r="U26" s="348"/>
      <c r="V26" s="348"/>
      <c r="W26" s="348"/>
      <c r="X26" s="348"/>
      <c r="Y26" s="348"/>
      <c r="Z26" s="348"/>
      <c r="AA26" s="348"/>
      <c r="AB26" s="348"/>
      <c r="AC26" s="348"/>
      <c r="AD26" s="348"/>
      <c r="AE26" s="348"/>
      <c r="AF26" s="348"/>
      <c r="AG26" s="348"/>
      <c r="AH26" s="348"/>
      <c r="AI26" s="348"/>
      <c r="AJ26" s="88"/>
    </row>
    <row r="27" spans="1:36" x14ac:dyDescent="0.55000000000000004">
      <c r="A27" s="9"/>
      <c r="B27" s="107"/>
      <c r="C27" s="86"/>
      <c r="D27" s="165"/>
      <c r="E27" s="159"/>
      <c r="F27" s="88"/>
      <c r="G27" s="430" t="s">
        <v>154</v>
      </c>
      <c r="H27" s="430"/>
      <c r="I27" s="430"/>
      <c r="J27" s="430"/>
      <c r="K27" s="430"/>
      <c r="L27" s="430"/>
      <c r="M27" s="430"/>
      <c r="N27" s="430"/>
      <c r="O27" s="430"/>
      <c r="P27" s="348"/>
      <c r="Q27" s="348"/>
      <c r="R27" s="348"/>
      <c r="S27" s="348"/>
      <c r="T27" s="348"/>
      <c r="U27" s="348"/>
      <c r="V27" s="348"/>
      <c r="W27" s="348"/>
      <c r="X27" s="348"/>
      <c r="Y27" s="348"/>
      <c r="Z27" s="348"/>
      <c r="AA27" s="348"/>
      <c r="AB27" s="348"/>
      <c r="AC27" s="348"/>
      <c r="AD27" s="348"/>
      <c r="AE27" s="348"/>
      <c r="AF27" s="348"/>
      <c r="AG27" s="348"/>
      <c r="AH27" s="348"/>
      <c r="AI27" s="348"/>
      <c r="AJ27" s="88"/>
    </row>
    <row r="28" spans="1:36" x14ac:dyDescent="0.55000000000000004">
      <c r="A28" s="9"/>
      <c r="B28" s="107"/>
      <c r="C28" s="86"/>
      <c r="D28" s="165"/>
      <c r="E28" s="159"/>
      <c r="F28" s="88"/>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88"/>
    </row>
    <row r="29" spans="1:36" x14ac:dyDescent="0.55000000000000004">
      <c r="A29" s="9"/>
      <c r="B29" s="107"/>
      <c r="C29" s="86"/>
      <c r="D29" s="165"/>
      <c r="E29" s="159"/>
      <c r="F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row>
    <row r="30" spans="1:36" x14ac:dyDescent="0.55000000000000004">
      <c r="A30" s="9"/>
      <c r="B30" s="107"/>
      <c r="C30" s="86"/>
      <c r="D30" s="165"/>
      <c r="E30" s="159"/>
      <c r="F30" s="88"/>
      <c r="G30" s="114" t="s">
        <v>233</v>
      </c>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row>
    <row r="31" spans="1:36" ht="18.5" thickBot="1" x14ac:dyDescent="0.6">
      <c r="A31" s="9"/>
      <c r="B31" s="107"/>
      <c r="C31" s="86"/>
      <c r="D31" s="165"/>
      <c r="E31" s="159"/>
      <c r="F31" s="88"/>
      <c r="G31" s="88" t="s">
        <v>134</v>
      </c>
      <c r="H31" s="88"/>
      <c r="I31" s="88"/>
      <c r="J31" s="88"/>
      <c r="K31" s="88"/>
      <c r="L31" s="88"/>
      <c r="M31" s="88"/>
      <c r="N31" s="88"/>
      <c r="O31" s="88"/>
      <c r="P31" s="88"/>
      <c r="Q31" s="194" t="s">
        <v>224</v>
      </c>
      <c r="R31" s="88"/>
      <c r="S31" s="88"/>
      <c r="T31" s="88"/>
      <c r="U31" s="88"/>
      <c r="V31" s="88"/>
      <c r="W31" s="88"/>
      <c r="X31" s="88"/>
      <c r="Y31" s="88"/>
      <c r="Z31" s="88"/>
      <c r="AA31" s="88" t="s">
        <v>135</v>
      </c>
      <c r="AB31" s="88"/>
      <c r="AC31" s="88"/>
      <c r="AD31" s="88"/>
      <c r="AE31" s="88"/>
      <c r="AF31" s="88"/>
      <c r="AG31" s="88"/>
      <c r="AH31" s="88"/>
      <c r="AI31" s="88"/>
      <c r="AJ31" s="88"/>
    </row>
    <row r="32" spans="1:36" x14ac:dyDescent="0.55000000000000004">
      <c r="A32" s="9"/>
      <c r="B32" s="107"/>
      <c r="C32" s="86"/>
      <c r="D32" s="165"/>
      <c r="E32" s="159"/>
      <c r="F32" s="88"/>
      <c r="G32" s="335"/>
      <c r="H32" s="336"/>
      <c r="I32" s="336"/>
      <c r="J32" s="336"/>
      <c r="K32" s="336"/>
      <c r="L32" s="336"/>
      <c r="M32" s="336"/>
      <c r="N32" s="337"/>
      <c r="O32" s="341" t="s">
        <v>39</v>
      </c>
      <c r="P32" s="341"/>
      <c r="Q32" s="342"/>
      <c r="R32" s="343"/>
      <c r="S32" s="343"/>
      <c r="T32" s="343"/>
      <c r="U32" s="343"/>
      <c r="V32" s="343"/>
      <c r="W32" s="343"/>
      <c r="X32" s="344"/>
      <c r="Y32" s="341" t="s">
        <v>124</v>
      </c>
      <c r="Z32" s="341"/>
      <c r="AA32" s="431" t="str">
        <f>IF(COUNT(G32,Q32)=2,G32/Q32,"0")</f>
        <v>0</v>
      </c>
      <c r="AB32" s="432"/>
      <c r="AC32" s="432"/>
      <c r="AD32" s="432"/>
      <c r="AE32" s="432"/>
      <c r="AF32" s="432"/>
      <c r="AG32" s="432"/>
      <c r="AH32" s="432"/>
      <c r="AI32" s="433"/>
      <c r="AJ32" s="88"/>
    </row>
    <row r="33" spans="1:36" ht="18.5" thickBot="1" x14ac:dyDescent="0.6">
      <c r="A33" s="9"/>
      <c r="B33" s="107"/>
      <c r="C33" s="86"/>
      <c r="D33" s="165"/>
      <c r="E33" s="159"/>
      <c r="F33" s="88"/>
      <c r="G33" s="338"/>
      <c r="H33" s="339"/>
      <c r="I33" s="339"/>
      <c r="J33" s="339"/>
      <c r="K33" s="339"/>
      <c r="L33" s="339"/>
      <c r="M33" s="339"/>
      <c r="N33" s="340"/>
      <c r="O33" s="341"/>
      <c r="P33" s="341"/>
      <c r="Q33" s="345"/>
      <c r="R33" s="346"/>
      <c r="S33" s="346"/>
      <c r="T33" s="346"/>
      <c r="U33" s="346"/>
      <c r="V33" s="346"/>
      <c r="W33" s="346"/>
      <c r="X33" s="347"/>
      <c r="Y33" s="341"/>
      <c r="Z33" s="341"/>
      <c r="AA33" s="434"/>
      <c r="AB33" s="435"/>
      <c r="AC33" s="435"/>
      <c r="AD33" s="435"/>
      <c r="AE33" s="435"/>
      <c r="AF33" s="435"/>
      <c r="AG33" s="435"/>
      <c r="AH33" s="435"/>
      <c r="AI33" s="436"/>
      <c r="AJ33" s="88"/>
    </row>
    <row r="34" spans="1:36" ht="18.5" thickTop="1" x14ac:dyDescent="0.55000000000000004">
      <c r="A34" s="9"/>
      <c r="B34" s="107"/>
      <c r="C34" s="86"/>
      <c r="D34" s="165"/>
      <c r="E34" s="159"/>
      <c r="F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row>
    <row r="35" spans="1:36" x14ac:dyDescent="0.55000000000000004">
      <c r="A35" s="9"/>
      <c r="B35" s="108"/>
      <c r="C35" s="86"/>
      <c r="D35" s="165"/>
      <c r="E35" s="159"/>
      <c r="F35" s="88"/>
      <c r="G35" s="114" t="s">
        <v>232</v>
      </c>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row>
    <row r="36" spans="1:36" ht="18.5" thickBot="1" x14ac:dyDescent="0.6">
      <c r="A36" s="9"/>
      <c r="B36" s="9"/>
      <c r="C36" s="9"/>
      <c r="D36" s="10" t="s">
        <v>221</v>
      </c>
      <c r="E36" s="147">
        <f>SUM(E18:E35)</f>
        <v>0</v>
      </c>
      <c r="F36" s="9"/>
      <c r="G36" s="88" t="s">
        <v>229</v>
      </c>
      <c r="H36" s="88"/>
      <c r="I36" s="88"/>
      <c r="J36" s="88"/>
      <c r="K36" s="88"/>
      <c r="L36" s="88"/>
      <c r="M36" s="88"/>
      <c r="N36" s="88"/>
      <c r="O36" s="88"/>
      <c r="P36" s="88"/>
      <c r="Q36" s="194" t="s">
        <v>230</v>
      </c>
      <c r="R36" s="88"/>
      <c r="S36" s="88"/>
      <c r="T36" s="88"/>
      <c r="U36" s="88"/>
      <c r="V36" s="88"/>
      <c r="W36" s="88"/>
      <c r="X36" s="88"/>
      <c r="Y36" s="88"/>
      <c r="Z36" s="88"/>
      <c r="AA36" s="88" t="s">
        <v>234</v>
      </c>
      <c r="AB36" s="88"/>
      <c r="AC36" s="88"/>
      <c r="AD36" s="88"/>
      <c r="AE36" s="88"/>
      <c r="AF36" s="88"/>
      <c r="AG36" s="88"/>
      <c r="AH36" s="88"/>
      <c r="AI36" s="88"/>
      <c r="AJ36" s="9"/>
    </row>
    <row r="37" spans="1:36" ht="18" customHeight="1" x14ac:dyDescent="0.55000000000000004">
      <c r="A37" s="9"/>
      <c r="B37" s="87"/>
      <c r="C37" s="9"/>
      <c r="D37" s="9"/>
      <c r="E37" s="9"/>
      <c r="F37" s="9"/>
      <c r="G37" s="335"/>
      <c r="H37" s="336"/>
      <c r="I37" s="336"/>
      <c r="J37" s="336"/>
      <c r="K37" s="336"/>
      <c r="L37" s="336"/>
      <c r="M37" s="336"/>
      <c r="N37" s="337"/>
      <c r="O37" s="341" t="s">
        <v>228</v>
      </c>
      <c r="P37" s="341"/>
      <c r="Q37" s="342"/>
      <c r="R37" s="343"/>
      <c r="S37" s="343"/>
      <c r="T37" s="343"/>
      <c r="U37" s="343"/>
      <c r="V37" s="343"/>
      <c r="W37" s="343"/>
      <c r="X37" s="344"/>
      <c r="Y37" s="341" t="s">
        <v>124</v>
      </c>
      <c r="Z37" s="341"/>
      <c r="AA37" s="431" t="str">
        <f>IF(COUNT(G37,Q37)=2,G37*Q37,"0")</f>
        <v>0</v>
      </c>
      <c r="AB37" s="432"/>
      <c r="AC37" s="432"/>
      <c r="AD37" s="432"/>
      <c r="AE37" s="432"/>
      <c r="AF37" s="432"/>
      <c r="AG37" s="432"/>
      <c r="AH37" s="432"/>
      <c r="AI37" s="433"/>
      <c r="AJ37" s="9"/>
    </row>
    <row r="38" spans="1:36" ht="18" customHeight="1" thickBot="1" x14ac:dyDescent="0.6">
      <c r="A38" s="9"/>
      <c r="B38" s="117"/>
      <c r="C38" s="9"/>
      <c r="D38" s="10" t="s">
        <v>231</v>
      </c>
      <c r="E38" s="148">
        <f>SUM(E13+E36)</f>
        <v>0</v>
      </c>
      <c r="F38" s="9"/>
      <c r="G38" s="338"/>
      <c r="H38" s="339"/>
      <c r="I38" s="339"/>
      <c r="J38" s="339"/>
      <c r="K38" s="339"/>
      <c r="L38" s="339"/>
      <c r="M38" s="339"/>
      <c r="N38" s="340"/>
      <c r="O38" s="341"/>
      <c r="P38" s="341"/>
      <c r="Q38" s="345"/>
      <c r="R38" s="346"/>
      <c r="S38" s="346"/>
      <c r="T38" s="346"/>
      <c r="U38" s="346"/>
      <c r="V38" s="346"/>
      <c r="W38" s="346"/>
      <c r="X38" s="347"/>
      <c r="Y38" s="341"/>
      <c r="Z38" s="341"/>
      <c r="AA38" s="434"/>
      <c r="AB38" s="435"/>
      <c r="AC38" s="435"/>
      <c r="AD38" s="435"/>
      <c r="AE38" s="435"/>
      <c r="AF38" s="435"/>
      <c r="AG38" s="435"/>
      <c r="AH38" s="435"/>
      <c r="AI38" s="436"/>
      <c r="AJ38" s="9"/>
    </row>
    <row r="39" spans="1:36" ht="18.5" thickTop="1" x14ac:dyDescent="0.55000000000000004">
      <c r="A39" s="9"/>
      <c r="B39" s="118"/>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row>
    <row r="40" spans="1:36" ht="47.5" customHeight="1" x14ac:dyDescent="0.55000000000000004">
      <c r="A40" s="9"/>
      <c r="B40" s="429" t="s">
        <v>211</v>
      </c>
      <c r="C40" s="429"/>
      <c r="D40" s="429"/>
      <c r="E40" s="42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row>
  </sheetData>
  <mergeCells count="51">
    <mergeCell ref="P23:AI23"/>
    <mergeCell ref="AA37:AI38"/>
    <mergeCell ref="G27:O27"/>
    <mergeCell ref="P27:AI27"/>
    <mergeCell ref="G24:O24"/>
    <mergeCell ref="P24:AI24"/>
    <mergeCell ref="G25:O25"/>
    <mergeCell ref="P25:AI25"/>
    <mergeCell ref="G26:O26"/>
    <mergeCell ref="P26:AI26"/>
    <mergeCell ref="AA32:AI33"/>
    <mergeCell ref="P16:AI16"/>
    <mergeCell ref="P17:AI17"/>
    <mergeCell ref="P18:AI18"/>
    <mergeCell ref="P9:AI9"/>
    <mergeCell ref="P10:AI10"/>
    <mergeCell ref="P11:AI11"/>
    <mergeCell ref="P12:AI12"/>
    <mergeCell ref="P13:AI13"/>
    <mergeCell ref="P19:AI19"/>
    <mergeCell ref="P20:AI20"/>
    <mergeCell ref="B40:E40"/>
    <mergeCell ref="G32:N33"/>
    <mergeCell ref="O32:P33"/>
    <mergeCell ref="Q32:X33"/>
    <mergeCell ref="Y32:Z33"/>
    <mergeCell ref="G37:N38"/>
    <mergeCell ref="O37:P38"/>
    <mergeCell ref="Q37:X38"/>
    <mergeCell ref="Y37:Z38"/>
    <mergeCell ref="G21:O21"/>
    <mergeCell ref="P21:AI21"/>
    <mergeCell ref="G22:O22"/>
    <mergeCell ref="P22:AI22"/>
    <mergeCell ref="G23:O23"/>
    <mergeCell ref="F1:AJ1"/>
    <mergeCell ref="G2:AI4"/>
    <mergeCell ref="B16:B17"/>
    <mergeCell ref="C16:C17"/>
    <mergeCell ref="G5:O5"/>
    <mergeCell ref="P5:AI5"/>
    <mergeCell ref="G6:O6"/>
    <mergeCell ref="P6:AI6"/>
    <mergeCell ref="G7:O7"/>
    <mergeCell ref="P7:AI7"/>
    <mergeCell ref="P8:AI8"/>
    <mergeCell ref="B2:B3"/>
    <mergeCell ref="C2:C3"/>
    <mergeCell ref="D2:D3"/>
    <mergeCell ref="P14:AI14"/>
    <mergeCell ref="P15:AI15"/>
  </mergeCells>
  <phoneticPr fontId="5"/>
  <conditionalFormatting sqref="A1:AJ22 A31:F34 AJ31:AJ34 C31:C35 A41:AJ960">
    <cfRule type="expression" priority="6" stopIfTrue="1">
      <formula>OR(マスタースイッチ="", AND($A7&lt;&gt;"", $B7&lt;&gt;"", $E7&lt;&gt;"", $H7&lt;&gt;"", $I7&lt;&gt;"", $I7&lt;&gt;0, $K7&lt;&gt;0))</formula>
    </cfRule>
  </conditionalFormatting>
  <conditionalFormatting sqref="A23:AJ25">
    <cfRule type="expression" priority="320" stopIfTrue="1">
      <formula>OR(マスタースイッチ="", AND($A29&lt;&gt;"", $B29&lt;&gt;"", $E29&lt;&gt;"", #REF!&lt;&gt;"", #REF!&lt;&gt;"", #REF!&lt;&gt;0, #REF!&lt;&gt;0))</formula>
    </cfRule>
  </conditionalFormatting>
  <conditionalFormatting sqref="A26:AJ28 C26:C30 A29:F30 AJ29:AJ30">
    <cfRule type="expression" priority="319" stopIfTrue="1">
      <formula>OR(マスタースイッチ="", AND($A32&lt;&gt;"", $B32&lt;&gt;"", $E32&lt;&gt;"", $H29&lt;&gt;"", $I29&lt;&gt;"", $I29&lt;&gt;0, $K29&lt;&gt;0))</formula>
    </cfRule>
  </conditionalFormatting>
  <conditionalFormatting sqref="C4:E12 C18:E35 G32:N33">
    <cfRule type="containsBlanks" dxfId="5" priority="8">
      <formula>LEN(TRIM(C4))=0</formula>
    </cfRule>
  </conditionalFormatting>
  <conditionalFormatting sqref="E13 AA32:AI33 E36 E38">
    <cfRule type="cellIs" dxfId="4" priority="7" operator="lessThanOrEqual">
      <formula>0</formula>
    </cfRule>
  </conditionalFormatting>
  <conditionalFormatting sqref="G30 G35">
    <cfRule type="expression" priority="326" stopIfTrue="1">
      <formula>OR(マスタースイッチ="", AND($A38&lt;&gt;"", $B38&lt;&gt;"", $E38&lt;&gt;"", $H38&lt;&gt;"", $I38&lt;&gt;"", $I38&lt;&gt;0, $K38&lt;&gt;0))</formula>
    </cfRule>
  </conditionalFormatting>
  <conditionalFormatting sqref="G37:N38">
    <cfRule type="containsBlanks" dxfId="3" priority="2">
      <formula>LEN(TRIM(G37))=0</formula>
    </cfRule>
  </conditionalFormatting>
  <conditionalFormatting sqref="G32:AI33 A35:F38 G37:AI38 AJ35:AJ38 A39:AJ40">
    <cfRule type="expression" priority="310" stopIfTrue="1">
      <formula>OR(マスタースイッチ="", AND(#REF!&lt;&gt;"", #REF!&lt;&gt;"", #REF!&lt;&gt;"", #REF!&lt;&gt;"", #REF!&lt;&gt;"", #REF!&lt;&gt;0, #REF!&lt;&gt;0))</formula>
    </cfRule>
  </conditionalFormatting>
  <conditionalFormatting sqref="H29:AI30 G31:AI31 H34:AI35 G36:AI36">
    <cfRule type="expression" priority="317" stopIfTrue="1">
      <formula>OR(マスタースイッチ="", AND($A38&lt;&gt;"", $B38&lt;&gt;"", $E38&lt;&gt;"", $H38&lt;&gt;"", $I38&lt;&gt;"", $I38&lt;&gt;0, $K38&lt;&gt;0))</formula>
    </cfRule>
  </conditionalFormatting>
  <conditionalFormatting sqref="Q32:X33">
    <cfRule type="cellIs" dxfId="2" priority="9" operator="lessThanOrEqual">
      <formula>0</formula>
    </cfRule>
  </conditionalFormatting>
  <conditionalFormatting sqref="Q37:X38">
    <cfRule type="cellIs" dxfId="1" priority="3" operator="lessThanOrEqual">
      <formula>0</formula>
    </cfRule>
  </conditionalFormatting>
  <conditionalFormatting sqref="AA37:AI38">
    <cfRule type="cellIs" dxfId="0" priority="1" operator="lessThanOrEqual">
      <formula>0</formula>
    </cfRule>
  </conditionalFormatting>
  <printOptions horizontalCentered="1"/>
  <pageMargins left="0.25" right="0.25" top="0.75" bottom="0.75" header="0.3" footer="0.3"/>
  <pageSetup paperSize="9" scale="94" orientation="portrait" r:id="rId1"/>
  <headerFooter>
    <oddHeader>&amp;C見積内訳明細書（諸経費等）</oddHeader>
  </headerFooter>
  <colBreaks count="1" manualBreakCount="1">
    <brk id="5" max="3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9A2DD-AC40-4E4B-BA81-D2D77E52C661}">
  <sheetPr>
    <tabColor theme="4" tint="0.79998168889431442"/>
  </sheetPr>
  <dimension ref="A1:BJ52"/>
  <sheetViews>
    <sheetView tabSelected="1" view="pageLayout" zoomScaleNormal="100" workbookViewId="0">
      <selection activeCell="X25" sqref="X25"/>
    </sheetView>
  </sheetViews>
  <sheetFormatPr defaultColWidth="10.6640625" defaultRowHeight="15" x14ac:dyDescent="0.55000000000000004"/>
  <cols>
    <col min="1" max="75" width="3" style="38" customWidth="1"/>
    <col min="76" max="16384" width="10.6640625" style="38"/>
  </cols>
  <sheetData>
    <row r="1" spans="1:62" ht="14.25" customHeight="1" x14ac:dyDescent="0.55000000000000004">
      <c r="A1" s="30"/>
      <c r="B1" s="34" t="s">
        <v>0</v>
      </c>
      <c r="C1" s="35"/>
      <c r="D1" s="35"/>
      <c r="E1" s="35"/>
      <c r="F1" s="35"/>
      <c r="G1" s="35"/>
      <c r="H1" s="35"/>
      <c r="I1" s="35"/>
      <c r="J1" s="35"/>
      <c r="K1" s="35"/>
      <c r="L1" s="35"/>
      <c r="M1" s="35"/>
      <c r="N1" s="35"/>
      <c r="O1" s="30"/>
      <c r="P1" s="30"/>
      <c r="Q1" s="30"/>
      <c r="R1" s="30"/>
      <c r="S1" s="30"/>
      <c r="T1" s="30"/>
      <c r="U1" s="36" t="s">
        <v>66</v>
      </c>
      <c r="V1" s="37"/>
      <c r="W1" s="37"/>
      <c r="X1" s="214"/>
      <c r="Y1" s="214"/>
      <c r="Z1" s="214"/>
      <c r="AA1" s="214"/>
      <c r="AB1" s="214"/>
      <c r="AC1" s="214"/>
      <c r="AD1" s="214"/>
      <c r="AE1" s="30"/>
      <c r="AF1" s="222" t="s">
        <v>67</v>
      </c>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row>
    <row r="2" spans="1:62" ht="14.25" customHeight="1" x14ac:dyDescent="0.55000000000000004">
      <c r="A2" s="30"/>
      <c r="B2" s="217"/>
      <c r="C2" s="217"/>
      <c r="D2" s="39" t="s">
        <v>65</v>
      </c>
      <c r="E2" s="40"/>
      <c r="F2" s="40"/>
      <c r="G2" s="39" t="s">
        <v>64</v>
      </c>
      <c r="H2" s="39"/>
      <c r="I2" s="40"/>
      <c r="J2" s="41" t="s">
        <v>63</v>
      </c>
      <c r="K2" s="42" t="s">
        <v>62</v>
      </c>
      <c r="L2" s="217"/>
      <c r="M2" s="217"/>
      <c r="N2" s="42" t="s">
        <v>61</v>
      </c>
      <c r="O2" s="30"/>
      <c r="Q2" s="30"/>
      <c r="R2" s="30"/>
      <c r="S2" s="30"/>
      <c r="T2" s="30"/>
      <c r="U2" s="24" t="s">
        <v>60</v>
      </c>
      <c r="V2" s="43"/>
      <c r="W2" s="20"/>
      <c r="X2" s="218"/>
      <c r="Y2" s="218"/>
      <c r="Z2" s="21" t="s">
        <v>59</v>
      </c>
      <c r="AA2" s="22"/>
      <c r="AB2" s="21" t="s">
        <v>58</v>
      </c>
      <c r="AC2" s="23"/>
      <c r="AD2" s="21" t="s">
        <v>4</v>
      </c>
      <c r="AE2" s="30"/>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222"/>
      <c r="BD2" s="222"/>
      <c r="BE2" s="222"/>
      <c r="BF2" s="222"/>
      <c r="BG2" s="222"/>
      <c r="BH2" s="222"/>
      <c r="BI2" s="222"/>
      <c r="BJ2" s="222"/>
    </row>
    <row r="3" spans="1:62" ht="14.25" customHeight="1" x14ac:dyDescent="0.55000000000000004">
      <c r="A3" s="30"/>
      <c r="B3" s="17" t="s">
        <v>1</v>
      </c>
      <c r="C3" s="18"/>
      <c r="D3" s="18"/>
      <c r="E3" s="19" t="s">
        <v>60</v>
      </c>
      <c r="F3" s="20"/>
      <c r="G3" s="21" t="s">
        <v>59</v>
      </c>
      <c r="H3" s="22"/>
      <c r="I3" s="21" t="s">
        <v>58</v>
      </c>
      <c r="J3" s="23"/>
      <c r="K3" s="21" t="s">
        <v>4</v>
      </c>
      <c r="L3" s="35"/>
      <c r="M3" s="35"/>
      <c r="N3" s="35"/>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row>
    <row r="4" spans="1:62" ht="14.25" customHeight="1" x14ac:dyDescent="0.55000000000000004">
      <c r="A4" s="30"/>
      <c r="B4" s="215"/>
      <c r="C4" s="215"/>
      <c r="D4" s="215"/>
      <c r="E4" s="215"/>
      <c r="F4" s="215"/>
      <c r="G4" s="215"/>
      <c r="H4" s="215"/>
      <c r="I4" s="215"/>
      <c r="J4" s="215"/>
      <c r="K4" s="215"/>
      <c r="L4" s="215"/>
      <c r="M4" s="219" t="s">
        <v>5</v>
      </c>
      <c r="N4" s="219"/>
      <c r="O4" s="44"/>
      <c r="P4" s="44"/>
      <c r="Q4" s="44"/>
      <c r="R4" s="44"/>
      <c r="S4" s="43"/>
      <c r="T4" s="45" t="s">
        <v>69</v>
      </c>
      <c r="U4" s="214"/>
      <c r="V4" s="214"/>
      <c r="W4" s="214"/>
      <c r="X4" s="214"/>
      <c r="Y4" s="214"/>
      <c r="Z4" s="214"/>
      <c r="AA4" s="214"/>
      <c r="AB4" s="214"/>
      <c r="AC4" s="214"/>
      <c r="AD4" s="214"/>
      <c r="AE4" s="30"/>
      <c r="AF4" s="89"/>
      <c r="AG4" s="88" t="s">
        <v>213</v>
      </c>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row>
    <row r="5" spans="1:62" ht="14.25" customHeight="1" x14ac:dyDescent="0.55000000000000004">
      <c r="A5" s="30"/>
      <c r="B5" s="216"/>
      <c r="C5" s="216"/>
      <c r="D5" s="216"/>
      <c r="E5" s="216"/>
      <c r="F5" s="216"/>
      <c r="G5" s="216"/>
      <c r="H5" s="216"/>
      <c r="I5" s="216"/>
      <c r="J5" s="216"/>
      <c r="K5" s="216"/>
      <c r="L5" s="216"/>
      <c r="M5" s="220"/>
      <c r="N5" s="220"/>
      <c r="P5" s="30"/>
      <c r="Q5" s="30"/>
      <c r="R5" s="30"/>
      <c r="S5" s="30"/>
      <c r="T5" s="30"/>
      <c r="U5" s="30"/>
      <c r="V5" s="30"/>
      <c r="W5" s="30"/>
      <c r="X5" s="30"/>
      <c r="Y5" s="30"/>
      <c r="Z5" s="30"/>
      <c r="AA5" s="30"/>
      <c r="AB5" s="30"/>
      <c r="AC5" s="30"/>
      <c r="AD5" s="30"/>
      <c r="AE5" s="30"/>
      <c r="AF5" s="89"/>
      <c r="AG5" s="190" t="s">
        <v>212</v>
      </c>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row>
    <row r="6" spans="1:62" ht="14.25" customHeight="1" x14ac:dyDescent="0.55000000000000004">
      <c r="A6" s="30"/>
      <c r="B6" s="30"/>
      <c r="C6" s="30"/>
      <c r="D6" s="30"/>
      <c r="E6" s="30"/>
      <c r="F6" s="30"/>
      <c r="G6" s="30"/>
      <c r="H6" s="30"/>
      <c r="I6" s="30"/>
      <c r="J6" s="30"/>
      <c r="K6" s="30"/>
      <c r="L6" s="30"/>
      <c r="M6" s="30"/>
      <c r="N6" s="30"/>
      <c r="O6" s="30"/>
      <c r="P6" s="30"/>
      <c r="Q6" s="30"/>
      <c r="R6" s="30"/>
      <c r="S6" s="43"/>
      <c r="T6" s="45" t="s">
        <v>68</v>
      </c>
      <c r="U6" s="214"/>
      <c r="V6" s="214"/>
      <c r="W6" s="214"/>
      <c r="X6" s="214"/>
      <c r="Y6" s="214"/>
      <c r="Z6" s="214"/>
      <c r="AA6" s="214"/>
      <c r="AB6" s="214"/>
      <c r="AC6" s="214"/>
      <c r="AD6" s="214"/>
      <c r="AE6" s="30"/>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row>
    <row r="7" spans="1:62" ht="14.25" customHeight="1" x14ac:dyDescent="0.55000000000000004">
      <c r="A7" s="30"/>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0"/>
      <c r="AF7" s="88"/>
      <c r="AG7" s="114" t="s">
        <v>214</v>
      </c>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row>
    <row r="8" spans="1:62" ht="14.25" customHeight="1" x14ac:dyDescent="0.35">
      <c r="A8" s="30"/>
      <c r="B8" s="35"/>
      <c r="C8" s="35"/>
      <c r="D8" s="35"/>
      <c r="E8" s="35"/>
      <c r="F8" s="35"/>
      <c r="G8" s="35"/>
      <c r="H8" s="35"/>
      <c r="I8" s="35"/>
      <c r="J8" s="35"/>
      <c r="K8" s="35"/>
      <c r="L8" s="45" t="s">
        <v>77</v>
      </c>
      <c r="M8" s="214"/>
      <c r="N8" s="214"/>
      <c r="O8" s="214"/>
      <c r="P8" s="214"/>
      <c r="Q8" s="214"/>
      <c r="R8" s="214"/>
      <c r="S8" s="214"/>
      <c r="T8" s="214"/>
      <c r="U8" s="214"/>
      <c r="V8" s="214"/>
      <c r="W8" s="214"/>
      <c r="X8" s="214"/>
      <c r="Y8" s="214"/>
      <c r="Z8" s="214"/>
      <c r="AA8" s="214"/>
      <c r="AB8" s="214"/>
      <c r="AC8" s="214"/>
      <c r="AD8" s="214"/>
      <c r="AE8" s="30"/>
      <c r="AF8" s="88"/>
      <c r="AG8" s="249" t="s">
        <v>16</v>
      </c>
      <c r="AH8" s="250"/>
      <c r="AI8" s="250"/>
      <c r="AJ8" s="250"/>
      <c r="AK8" s="250"/>
      <c r="AL8" s="251"/>
      <c r="AM8" s="234" t="s">
        <v>35</v>
      </c>
      <c r="AN8" s="235"/>
      <c r="AO8" s="235"/>
      <c r="AP8" s="235"/>
      <c r="AQ8" s="235"/>
      <c r="AR8" s="235"/>
      <c r="AS8" s="235"/>
      <c r="AT8" s="235"/>
      <c r="AU8" s="235"/>
      <c r="AV8" s="235"/>
      <c r="AW8" s="235"/>
      <c r="AX8" s="235"/>
      <c r="AY8" s="235"/>
      <c r="AZ8" s="235"/>
      <c r="BA8" s="235"/>
      <c r="BB8" s="235"/>
      <c r="BC8" s="236"/>
      <c r="BD8" s="234" t="s">
        <v>17</v>
      </c>
      <c r="BE8" s="235"/>
      <c r="BF8" s="235"/>
      <c r="BG8" s="235"/>
      <c r="BH8" s="235"/>
      <c r="BI8" s="236"/>
      <c r="BJ8" s="88"/>
    </row>
    <row r="9" spans="1:62" ht="14.25" customHeight="1" x14ac:dyDescent="0.55000000000000004">
      <c r="A9" s="30"/>
      <c r="B9" s="35"/>
      <c r="C9" s="35"/>
      <c r="D9" s="35"/>
      <c r="E9" s="35"/>
      <c r="F9" s="35"/>
      <c r="G9" s="35"/>
      <c r="H9" s="35"/>
      <c r="I9" s="35"/>
      <c r="J9" s="35"/>
      <c r="K9" s="35"/>
      <c r="M9" s="35"/>
      <c r="N9" s="35"/>
      <c r="O9" s="35"/>
      <c r="P9" s="35"/>
      <c r="Q9" s="35"/>
      <c r="R9" s="35"/>
      <c r="S9" s="35"/>
      <c r="T9" s="35"/>
      <c r="U9" s="35"/>
      <c r="V9" s="35"/>
      <c r="W9" s="35"/>
      <c r="X9" s="35"/>
      <c r="Y9" s="35"/>
      <c r="Z9" s="35"/>
      <c r="AA9" s="35"/>
      <c r="AB9" s="35"/>
      <c r="AC9" s="35"/>
      <c r="AD9" s="35"/>
      <c r="AE9" s="30"/>
      <c r="AF9" s="88"/>
      <c r="AG9" s="243"/>
      <c r="AH9" s="244"/>
      <c r="AI9" s="244"/>
      <c r="AJ9" s="244"/>
      <c r="AK9" s="244"/>
      <c r="AL9" s="245"/>
      <c r="AM9" s="237"/>
      <c r="AN9" s="238"/>
      <c r="AO9" s="238"/>
      <c r="AP9" s="238"/>
      <c r="AQ9" s="238"/>
      <c r="AR9" s="238"/>
      <c r="AS9" s="238"/>
      <c r="AT9" s="238"/>
      <c r="AU9" s="238"/>
      <c r="AV9" s="238"/>
      <c r="AW9" s="238"/>
      <c r="AX9" s="238"/>
      <c r="AY9" s="238"/>
      <c r="AZ9" s="238"/>
      <c r="BA9" s="238"/>
      <c r="BB9" s="238"/>
      <c r="BC9" s="239"/>
      <c r="BD9" s="228"/>
      <c r="BE9" s="229"/>
      <c r="BF9" s="229"/>
      <c r="BG9" s="229"/>
      <c r="BH9" s="229"/>
      <c r="BI9" s="230"/>
      <c r="BJ9" s="88"/>
    </row>
    <row r="10" spans="1:62" ht="14.25" customHeight="1" x14ac:dyDescent="0.3">
      <c r="A10" s="30"/>
      <c r="B10" s="35"/>
      <c r="C10" s="35"/>
      <c r="D10" s="35"/>
      <c r="E10" s="35"/>
      <c r="F10" s="35"/>
      <c r="G10" s="35"/>
      <c r="H10" s="35"/>
      <c r="I10" s="35"/>
      <c r="J10" s="35"/>
      <c r="K10" s="35"/>
      <c r="L10" s="45" t="s">
        <v>71</v>
      </c>
      <c r="M10" s="227"/>
      <c r="N10" s="227"/>
      <c r="O10" s="46" t="s">
        <v>6</v>
      </c>
      <c r="P10" s="227"/>
      <c r="Q10" s="227"/>
      <c r="R10" s="46" t="s">
        <v>6</v>
      </c>
      <c r="S10" s="227"/>
      <c r="T10" s="227"/>
      <c r="U10" s="35"/>
      <c r="V10" s="45" t="s">
        <v>70</v>
      </c>
      <c r="W10" s="227"/>
      <c r="X10" s="227"/>
      <c r="Y10" s="46" t="s">
        <v>6</v>
      </c>
      <c r="Z10" s="227"/>
      <c r="AA10" s="227"/>
      <c r="AB10" s="46" t="s">
        <v>6</v>
      </c>
      <c r="AC10" s="226"/>
      <c r="AD10" s="226"/>
      <c r="AE10" s="30"/>
      <c r="AF10" s="88"/>
      <c r="AG10" s="246"/>
      <c r="AH10" s="247"/>
      <c r="AI10" s="247"/>
      <c r="AJ10" s="247"/>
      <c r="AK10" s="247"/>
      <c r="AL10" s="248"/>
      <c r="AM10" s="240"/>
      <c r="AN10" s="241"/>
      <c r="AO10" s="241"/>
      <c r="AP10" s="241"/>
      <c r="AQ10" s="241"/>
      <c r="AR10" s="241"/>
      <c r="AS10" s="241"/>
      <c r="AT10" s="241"/>
      <c r="AU10" s="241"/>
      <c r="AV10" s="241"/>
      <c r="AW10" s="241"/>
      <c r="AX10" s="241"/>
      <c r="AY10" s="241"/>
      <c r="AZ10" s="241"/>
      <c r="BA10" s="241"/>
      <c r="BB10" s="241"/>
      <c r="BC10" s="242"/>
      <c r="BD10" s="231"/>
      <c r="BE10" s="232"/>
      <c r="BF10" s="232"/>
      <c r="BG10" s="232"/>
      <c r="BH10" s="232"/>
      <c r="BI10" s="233"/>
      <c r="BJ10" s="88"/>
    </row>
    <row r="11" spans="1:62" ht="14.25" customHeight="1" x14ac:dyDescent="0.55000000000000004">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88"/>
      <c r="AG11" s="243" t="s">
        <v>19</v>
      </c>
      <c r="AH11" s="244"/>
      <c r="AI11" s="244"/>
      <c r="AJ11" s="244"/>
      <c r="AK11" s="244"/>
      <c r="AL11" s="245"/>
      <c r="AM11" s="237" t="s">
        <v>215</v>
      </c>
      <c r="AN11" s="238"/>
      <c r="AO11" s="238"/>
      <c r="AP11" s="238"/>
      <c r="AQ11" s="238"/>
      <c r="AR11" s="238"/>
      <c r="AS11" s="238"/>
      <c r="AT11" s="238"/>
      <c r="AU11" s="238"/>
      <c r="AV11" s="238"/>
      <c r="AW11" s="238"/>
      <c r="AX11" s="238"/>
      <c r="AY11" s="238"/>
      <c r="AZ11" s="238"/>
      <c r="BA11" s="238"/>
      <c r="BB11" s="238"/>
      <c r="BC11" s="239"/>
      <c r="BD11" s="228" t="s">
        <v>193</v>
      </c>
      <c r="BE11" s="229"/>
      <c r="BF11" s="229"/>
      <c r="BG11" s="229"/>
      <c r="BH11" s="229"/>
      <c r="BI11" s="230"/>
      <c r="BJ11" s="88"/>
    </row>
    <row r="12" spans="1:62" ht="14.25" customHeight="1" x14ac:dyDescent="0.55000000000000004">
      <c r="A12" s="30"/>
      <c r="B12" s="35" t="s">
        <v>15</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88"/>
      <c r="AG12" s="246"/>
      <c r="AH12" s="247"/>
      <c r="AI12" s="247"/>
      <c r="AJ12" s="247"/>
      <c r="AK12" s="247"/>
      <c r="AL12" s="248"/>
      <c r="AM12" s="240"/>
      <c r="AN12" s="241"/>
      <c r="AO12" s="241"/>
      <c r="AP12" s="241"/>
      <c r="AQ12" s="241"/>
      <c r="AR12" s="241"/>
      <c r="AS12" s="241"/>
      <c r="AT12" s="241"/>
      <c r="AU12" s="241"/>
      <c r="AV12" s="241"/>
      <c r="AW12" s="241"/>
      <c r="AX12" s="241"/>
      <c r="AY12" s="241"/>
      <c r="AZ12" s="241"/>
      <c r="BA12" s="241"/>
      <c r="BB12" s="241"/>
      <c r="BC12" s="242"/>
      <c r="BD12" s="231"/>
      <c r="BE12" s="232"/>
      <c r="BF12" s="232"/>
      <c r="BG12" s="232"/>
      <c r="BH12" s="232"/>
      <c r="BI12" s="233"/>
      <c r="BJ12" s="88"/>
    </row>
    <row r="13" spans="1:62" ht="14.25" customHeight="1" x14ac:dyDescent="0.55000000000000004">
      <c r="A13" s="30"/>
      <c r="B13" s="221" t="s">
        <v>7</v>
      </c>
      <c r="C13" s="195"/>
      <c r="D13" s="195"/>
      <c r="E13" s="195"/>
      <c r="F13" s="195"/>
      <c r="G13" s="195"/>
      <c r="H13" s="195"/>
      <c r="I13" s="195"/>
      <c r="J13" s="195"/>
      <c r="K13" s="196"/>
      <c r="L13" s="197"/>
      <c r="M13" s="198"/>
      <c r="N13" s="198"/>
      <c r="O13" s="198"/>
      <c r="P13" s="198"/>
      <c r="Q13" s="198"/>
      <c r="R13" s="198"/>
      <c r="S13" s="198"/>
      <c r="T13" s="198"/>
      <c r="U13" s="198"/>
      <c r="V13" s="198"/>
      <c r="W13" s="198"/>
      <c r="X13" s="198"/>
      <c r="Y13" s="198"/>
      <c r="Z13" s="198"/>
      <c r="AA13" s="198"/>
      <c r="AB13" s="198"/>
      <c r="AC13" s="198"/>
      <c r="AD13" s="199"/>
      <c r="AE13" s="30"/>
      <c r="AF13" s="88"/>
      <c r="AG13" s="243" t="s">
        <v>21</v>
      </c>
      <c r="AH13" s="244"/>
      <c r="AI13" s="244"/>
      <c r="AJ13" s="244"/>
      <c r="AK13" s="244"/>
      <c r="AL13" s="245"/>
      <c r="AM13" s="237" t="s">
        <v>215</v>
      </c>
      <c r="AN13" s="238"/>
      <c r="AO13" s="238"/>
      <c r="AP13" s="238"/>
      <c r="AQ13" s="238"/>
      <c r="AR13" s="238"/>
      <c r="AS13" s="238"/>
      <c r="AT13" s="238"/>
      <c r="AU13" s="238"/>
      <c r="AV13" s="238"/>
      <c r="AW13" s="238"/>
      <c r="AX13" s="238"/>
      <c r="AY13" s="238"/>
      <c r="AZ13" s="238"/>
      <c r="BA13" s="238"/>
      <c r="BB13" s="238"/>
      <c r="BC13" s="239"/>
      <c r="BD13" s="228" t="s">
        <v>194</v>
      </c>
      <c r="BE13" s="229"/>
      <c r="BF13" s="229"/>
      <c r="BG13" s="229"/>
      <c r="BH13" s="229"/>
      <c r="BI13" s="230"/>
      <c r="BJ13" s="88"/>
    </row>
    <row r="14" spans="1:62" ht="14.25" customHeight="1" x14ac:dyDescent="0.55000000000000004">
      <c r="A14" s="30"/>
      <c r="B14" s="221" t="s">
        <v>8</v>
      </c>
      <c r="C14" s="195"/>
      <c r="D14" s="195"/>
      <c r="E14" s="195"/>
      <c r="F14" s="195"/>
      <c r="G14" s="195"/>
      <c r="H14" s="195"/>
      <c r="I14" s="195"/>
      <c r="J14" s="195"/>
      <c r="K14" s="196"/>
      <c r="L14" s="197"/>
      <c r="M14" s="198"/>
      <c r="N14" s="198"/>
      <c r="O14" s="198"/>
      <c r="P14" s="198"/>
      <c r="Q14" s="198"/>
      <c r="R14" s="198"/>
      <c r="S14" s="198"/>
      <c r="T14" s="198"/>
      <c r="U14" s="198"/>
      <c r="V14" s="198"/>
      <c r="W14" s="198"/>
      <c r="X14" s="198"/>
      <c r="Y14" s="198"/>
      <c r="Z14" s="198"/>
      <c r="AA14" s="198"/>
      <c r="AB14" s="198"/>
      <c r="AC14" s="198"/>
      <c r="AD14" s="199"/>
      <c r="AE14" s="30"/>
      <c r="AF14" s="88"/>
      <c r="AG14" s="246"/>
      <c r="AH14" s="247"/>
      <c r="AI14" s="247"/>
      <c r="AJ14" s="247"/>
      <c r="AK14" s="247"/>
      <c r="AL14" s="248"/>
      <c r="AM14" s="240"/>
      <c r="AN14" s="241"/>
      <c r="AO14" s="241"/>
      <c r="AP14" s="241"/>
      <c r="AQ14" s="241"/>
      <c r="AR14" s="241"/>
      <c r="AS14" s="241"/>
      <c r="AT14" s="241"/>
      <c r="AU14" s="241"/>
      <c r="AV14" s="241"/>
      <c r="AW14" s="241"/>
      <c r="AX14" s="241"/>
      <c r="AY14" s="241"/>
      <c r="AZ14" s="241"/>
      <c r="BA14" s="241"/>
      <c r="BB14" s="241"/>
      <c r="BC14" s="242"/>
      <c r="BD14" s="231"/>
      <c r="BE14" s="232"/>
      <c r="BF14" s="232"/>
      <c r="BG14" s="232"/>
      <c r="BH14" s="232"/>
      <c r="BI14" s="233"/>
      <c r="BJ14" s="88"/>
    </row>
    <row r="15" spans="1:62" ht="14.25" customHeight="1" x14ac:dyDescent="0.55000000000000004">
      <c r="A15" s="47"/>
      <c r="B15" s="195" t="s">
        <v>9</v>
      </c>
      <c r="C15" s="195"/>
      <c r="D15" s="195"/>
      <c r="E15" s="195"/>
      <c r="F15" s="195"/>
      <c r="G15" s="195"/>
      <c r="H15" s="195"/>
      <c r="I15" s="195"/>
      <c r="J15" s="195"/>
      <c r="K15" s="196"/>
      <c r="L15" s="210" t="s">
        <v>2</v>
      </c>
      <c r="M15" s="211"/>
      <c r="N15" s="211"/>
      <c r="O15" s="211"/>
      <c r="P15" s="211"/>
      <c r="Q15" s="211"/>
      <c r="R15" s="211"/>
      <c r="S15" s="211"/>
      <c r="T15" s="211"/>
      <c r="U15" s="211"/>
      <c r="V15" s="198"/>
      <c r="W15" s="198"/>
      <c r="X15" s="15" t="s">
        <v>3</v>
      </c>
      <c r="Y15" s="198"/>
      <c r="Z15" s="198"/>
      <c r="AA15" s="15" t="s">
        <v>10</v>
      </c>
      <c r="AB15" s="198"/>
      <c r="AC15" s="198"/>
      <c r="AD15" s="16" t="s">
        <v>4</v>
      </c>
      <c r="AE15" s="30"/>
      <c r="AF15" s="88"/>
      <c r="AG15" s="243" t="s">
        <v>22</v>
      </c>
      <c r="AH15" s="244"/>
      <c r="AI15" s="244"/>
      <c r="AJ15" s="244"/>
      <c r="AK15" s="244"/>
      <c r="AL15" s="245"/>
      <c r="AM15" s="237" t="s">
        <v>216</v>
      </c>
      <c r="AN15" s="238"/>
      <c r="AO15" s="238"/>
      <c r="AP15" s="238"/>
      <c r="AQ15" s="238"/>
      <c r="AR15" s="238"/>
      <c r="AS15" s="238"/>
      <c r="AT15" s="238"/>
      <c r="AU15" s="238"/>
      <c r="AV15" s="238"/>
      <c r="AW15" s="238"/>
      <c r="AX15" s="238"/>
      <c r="AY15" s="238"/>
      <c r="AZ15" s="238"/>
      <c r="BA15" s="238"/>
      <c r="BB15" s="238"/>
      <c r="BC15" s="239"/>
      <c r="BD15" s="228" t="s">
        <v>195</v>
      </c>
      <c r="BE15" s="229"/>
      <c r="BF15" s="229"/>
      <c r="BG15" s="229"/>
      <c r="BH15" s="229"/>
      <c r="BI15" s="230"/>
      <c r="BJ15" s="88"/>
    </row>
    <row r="16" spans="1:62" ht="14.25" customHeight="1" x14ac:dyDescent="0.55000000000000004">
      <c r="A16" s="47"/>
      <c r="B16" s="195" t="s">
        <v>11</v>
      </c>
      <c r="C16" s="195"/>
      <c r="D16" s="195"/>
      <c r="E16" s="195"/>
      <c r="F16" s="195"/>
      <c r="G16" s="195"/>
      <c r="H16" s="195"/>
      <c r="I16" s="195"/>
      <c r="J16" s="195"/>
      <c r="K16" s="196"/>
      <c r="L16" s="197"/>
      <c r="M16" s="198"/>
      <c r="N16" s="198"/>
      <c r="O16" s="198"/>
      <c r="P16" s="198"/>
      <c r="Q16" s="198"/>
      <c r="R16" s="198"/>
      <c r="S16" s="198"/>
      <c r="T16" s="198"/>
      <c r="U16" s="198"/>
      <c r="V16" s="198"/>
      <c r="W16" s="198"/>
      <c r="X16" s="198"/>
      <c r="Y16" s="198"/>
      <c r="Z16" s="198"/>
      <c r="AA16" s="198"/>
      <c r="AB16" s="198"/>
      <c r="AC16" s="198"/>
      <c r="AD16" s="199"/>
      <c r="AE16" s="30"/>
      <c r="AF16" s="88"/>
      <c r="AG16" s="246"/>
      <c r="AH16" s="247"/>
      <c r="AI16" s="247"/>
      <c r="AJ16" s="247"/>
      <c r="AK16" s="247"/>
      <c r="AL16" s="248"/>
      <c r="AM16" s="240"/>
      <c r="AN16" s="241"/>
      <c r="AO16" s="241"/>
      <c r="AP16" s="241"/>
      <c r="AQ16" s="241"/>
      <c r="AR16" s="241"/>
      <c r="AS16" s="241"/>
      <c r="AT16" s="241"/>
      <c r="AU16" s="241"/>
      <c r="AV16" s="241"/>
      <c r="AW16" s="241"/>
      <c r="AX16" s="241"/>
      <c r="AY16" s="241"/>
      <c r="AZ16" s="241"/>
      <c r="BA16" s="241"/>
      <c r="BB16" s="241"/>
      <c r="BC16" s="242"/>
      <c r="BD16" s="231"/>
      <c r="BE16" s="232"/>
      <c r="BF16" s="232"/>
      <c r="BG16" s="232"/>
      <c r="BH16" s="232"/>
      <c r="BI16" s="233"/>
      <c r="BJ16" s="88"/>
    </row>
    <row r="17" spans="1:62" ht="14.25" customHeight="1" x14ac:dyDescent="0.55000000000000004">
      <c r="A17" s="47"/>
      <c r="B17" s="12" t="s">
        <v>12</v>
      </c>
      <c r="C17" s="12"/>
      <c r="D17" s="12"/>
      <c r="E17" s="12"/>
      <c r="F17" s="12"/>
      <c r="G17" s="12"/>
      <c r="H17" s="12"/>
      <c r="I17" s="12"/>
      <c r="J17" s="12"/>
      <c r="K17" s="13" t="s">
        <v>54</v>
      </c>
      <c r="L17" s="212" t="s">
        <v>2</v>
      </c>
      <c r="M17" s="213"/>
      <c r="N17" s="213"/>
      <c r="O17" s="213"/>
      <c r="P17" s="213"/>
      <c r="Q17" s="213"/>
      <c r="R17" s="213"/>
      <c r="S17" s="213"/>
      <c r="T17" s="213"/>
      <c r="U17" s="213"/>
      <c r="V17" s="198"/>
      <c r="W17" s="198"/>
      <c r="X17" s="15" t="s">
        <v>3</v>
      </c>
      <c r="Y17" s="198"/>
      <c r="Z17" s="198"/>
      <c r="AA17" s="15" t="s">
        <v>10</v>
      </c>
      <c r="AB17" s="198"/>
      <c r="AC17" s="198"/>
      <c r="AD17" s="16" t="s">
        <v>4</v>
      </c>
      <c r="AE17" s="30"/>
      <c r="AF17" s="88"/>
      <c r="AG17" s="243" t="s">
        <v>24</v>
      </c>
      <c r="AH17" s="244"/>
      <c r="AI17" s="244"/>
      <c r="AJ17" s="244"/>
      <c r="AK17" s="244"/>
      <c r="AL17" s="245"/>
      <c r="AM17" s="237" t="s">
        <v>216</v>
      </c>
      <c r="AN17" s="238"/>
      <c r="AO17" s="238"/>
      <c r="AP17" s="238"/>
      <c r="AQ17" s="238"/>
      <c r="AR17" s="238"/>
      <c r="AS17" s="238"/>
      <c r="AT17" s="238"/>
      <c r="AU17" s="238"/>
      <c r="AV17" s="238"/>
      <c r="AW17" s="238"/>
      <c r="AX17" s="238"/>
      <c r="AY17" s="238"/>
      <c r="AZ17" s="238"/>
      <c r="BA17" s="238"/>
      <c r="BB17" s="238"/>
      <c r="BC17" s="239"/>
      <c r="BD17" s="228" t="s">
        <v>196</v>
      </c>
      <c r="BE17" s="229"/>
      <c r="BF17" s="229"/>
      <c r="BG17" s="229"/>
      <c r="BH17" s="229"/>
      <c r="BI17" s="230"/>
      <c r="BJ17" s="88"/>
    </row>
    <row r="18" spans="1:62" ht="14.25" customHeight="1" x14ac:dyDescent="0.55000000000000004">
      <c r="A18" s="47"/>
      <c r="B18" s="12"/>
      <c r="C18" s="12"/>
      <c r="D18" s="12"/>
      <c r="E18" s="12"/>
      <c r="F18" s="12"/>
      <c r="G18" s="12"/>
      <c r="H18" s="12"/>
      <c r="I18" s="12"/>
      <c r="J18" s="12"/>
      <c r="K18" s="14" t="s">
        <v>53</v>
      </c>
      <c r="L18" s="210" t="s">
        <v>2</v>
      </c>
      <c r="M18" s="211"/>
      <c r="N18" s="211"/>
      <c r="O18" s="211"/>
      <c r="P18" s="211"/>
      <c r="Q18" s="211"/>
      <c r="R18" s="211"/>
      <c r="S18" s="211"/>
      <c r="T18" s="211"/>
      <c r="U18" s="211"/>
      <c r="V18" s="198"/>
      <c r="W18" s="198"/>
      <c r="X18" s="15" t="s">
        <v>3</v>
      </c>
      <c r="Y18" s="198"/>
      <c r="Z18" s="198"/>
      <c r="AA18" s="15" t="s">
        <v>10</v>
      </c>
      <c r="AB18" s="198"/>
      <c r="AC18" s="198"/>
      <c r="AD18" s="16" t="s">
        <v>4</v>
      </c>
      <c r="AE18" s="30"/>
      <c r="AF18" s="88"/>
      <c r="AG18" s="246"/>
      <c r="AH18" s="247"/>
      <c r="AI18" s="247"/>
      <c r="AJ18" s="247"/>
      <c r="AK18" s="247"/>
      <c r="AL18" s="248"/>
      <c r="AM18" s="240"/>
      <c r="AN18" s="241"/>
      <c r="AO18" s="241"/>
      <c r="AP18" s="241"/>
      <c r="AQ18" s="241"/>
      <c r="AR18" s="241"/>
      <c r="AS18" s="241"/>
      <c r="AT18" s="241"/>
      <c r="AU18" s="241"/>
      <c r="AV18" s="241"/>
      <c r="AW18" s="241"/>
      <c r="AX18" s="241"/>
      <c r="AY18" s="241"/>
      <c r="AZ18" s="241"/>
      <c r="BA18" s="241"/>
      <c r="BB18" s="241"/>
      <c r="BC18" s="242"/>
      <c r="BD18" s="231"/>
      <c r="BE18" s="232"/>
      <c r="BF18" s="232"/>
      <c r="BG18" s="232"/>
      <c r="BH18" s="232"/>
      <c r="BI18" s="233"/>
      <c r="BJ18" s="88"/>
    </row>
    <row r="19" spans="1:62" ht="14.25" customHeight="1" x14ac:dyDescent="0.55000000000000004">
      <c r="A19" s="47"/>
      <c r="B19" s="195" t="s">
        <v>13</v>
      </c>
      <c r="C19" s="195"/>
      <c r="D19" s="195"/>
      <c r="E19" s="195"/>
      <c r="F19" s="195"/>
      <c r="G19" s="195"/>
      <c r="H19" s="195"/>
      <c r="I19" s="195"/>
      <c r="J19" s="195"/>
      <c r="K19" s="196"/>
      <c r="L19" s="197"/>
      <c r="M19" s="198"/>
      <c r="N19" s="198"/>
      <c r="O19" s="198"/>
      <c r="P19" s="198"/>
      <c r="Q19" s="198"/>
      <c r="R19" s="198"/>
      <c r="S19" s="198"/>
      <c r="T19" s="198"/>
      <c r="U19" s="198"/>
      <c r="V19" s="198"/>
      <c r="W19" s="198"/>
      <c r="X19" s="198"/>
      <c r="Y19" s="198"/>
      <c r="Z19" s="198"/>
      <c r="AA19" s="198"/>
      <c r="AB19" s="198"/>
      <c r="AC19" s="198"/>
      <c r="AD19" s="199"/>
      <c r="AE19" s="30"/>
      <c r="AF19" s="89"/>
      <c r="AG19" s="243" t="s">
        <v>25</v>
      </c>
      <c r="AH19" s="244"/>
      <c r="AI19" s="244"/>
      <c r="AJ19" s="244"/>
      <c r="AK19" s="244"/>
      <c r="AL19" s="245"/>
      <c r="AM19" s="237" t="s">
        <v>217</v>
      </c>
      <c r="AN19" s="238"/>
      <c r="AO19" s="238"/>
      <c r="AP19" s="238"/>
      <c r="AQ19" s="238"/>
      <c r="AR19" s="238"/>
      <c r="AS19" s="238"/>
      <c r="AT19" s="238"/>
      <c r="AU19" s="238"/>
      <c r="AV19" s="238"/>
      <c r="AW19" s="238"/>
      <c r="AX19" s="238"/>
      <c r="AY19" s="238"/>
      <c r="AZ19" s="238"/>
      <c r="BA19" s="238"/>
      <c r="BB19" s="238"/>
      <c r="BC19" s="239"/>
      <c r="BD19" s="228" t="s">
        <v>197</v>
      </c>
      <c r="BE19" s="229"/>
      <c r="BF19" s="229"/>
      <c r="BG19" s="229"/>
      <c r="BH19" s="229"/>
      <c r="BI19" s="230"/>
      <c r="BJ19" s="88"/>
    </row>
    <row r="20" spans="1:62" ht="14.25" customHeight="1" x14ac:dyDescent="0.55000000000000004">
      <c r="A20" s="47"/>
      <c r="B20" s="205" t="s">
        <v>14</v>
      </c>
      <c r="C20" s="195"/>
      <c r="D20" s="195"/>
      <c r="E20" s="195"/>
      <c r="F20" s="195"/>
      <c r="G20" s="195"/>
      <c r="H20" s="195"/>
      <c r="I20" s="195"/>
      <c r="J20" s="195"/>
      <c r="K20" s="196"/>
      <c r="L20" s="197"/>
      <c r="M20" s="198"/>
      <c r="N20" s="198"/>
      <c r="O20" s="198"/>
      <c r="P20" s="198"/>
      <c r="Q20" s="198"/>
      <c r="R20" s="198"/>
      <c r="S20" s="198"/>
      <c r="T20" s="198"/>
      <c r="U20" s="198"/>
      <c r="V20" s="198"/>
      <c r="W20" s="198"/>
      <c r="X20" s="198"/>
      <c r="Y20" s="198"/>
      <c r="Z20" s="198"/>
      <c r="AA20" s="198"/>
      <c r="AB20" s="198"/>
      <c r="AC20" s="198"/>
      <c r="AD20" s="199"/>
      <c r="AE20" s="30"/>
      <c r="AF20" s="89"/>
      <c r="AG20" s="246"/>
      <c r="AH20" s="247"/>
      <c r="AI20" s="247"/>
      <c r="AJ20" s="247"/>
      <c r="AK20" s="247"/>
      <c r="AL20" s="248"/>
      <c r="AM20" s="240"/>
      <c r="AN20" s="241"/>
      <c r="AO20" s="241"/>
      <c r="AP20" s="241"/>
      <c r="AQ20" s="241"/>
      <c r="AR20" s="241"/>
      <c r="AS20" s="241"/>
      <c r="AT20" s="241"/>
      <c r="AU20" s="241"/>
      <c r="AV20" s="241"/>
      <c r="AW20" s="241"/>
      <c r="AX20" s="241"/>
      <c r="AY20" s="241"/>
      <c r="AZ20" s="241"/>
      <c r="BA20" s="241"/>
      <c r="BB20" s="241"/>
      <c r="BC20" s="242"/>
      <c r="BD20" s="231"/>
      <c r="BE20" s="232"/>
      <c r="BF20" s="232"/>
      <c r="BG20" s="232"/>
      <c r="BH20" s="232"/>
      <c r="BI20" s="233"/>
      <c r="BJ20" s="88"/>
    </row>
    <row r="21" spans="1:62" ht="14.25" customHeight="1" thickBot="1" x14ac:dyDescent="0.6">
      <c r="A21" s="30"/>
      <c r="B21" s="48"/>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88"/>
      <c r="AG21" s="243" t="s">
        <v>27</v>
      </c>
      <c r="AH21" s="244"/>
      <c r="AI21" s="244"/>
      <c r="AJ21" s="244"/>
      <c r="AK21" s="244"/>
      <c r="AL21" s="245"/>
      <c r="AM21" s="237" t="s">
        <v>218</v>
      </c>
      <c r="AN21" s="238"/>
      <c r="AO21" s="238"/>
      <c r="AP21" s="238"/>
      <c r="AQ21" s="238"/>
      <c r="AR21" s="238"/>
      <c r="AS21" s="238"/>
      <c r="AT21" s="238"/>
      <c r="AU21" s="238"/>
      <c r="AV21" s="238"/>
      <c r="AW21" s="238"/>
      <c r="AX21" s="238"/>
      <c r="AY21" s="238"/>
      <c r="AZ21" s="238"/>
      <c r="BA21" s="238"/>
      <c r="BB21" s="238"/>
      <c r="BC21" s="239"/>
      <c r="BD21" s="228" t="s">
        <v>198</v>
      </c>
      <c r="BE21" s="229"/>
      <c r="BF21" s="229"/>
      <c r="BG21" s="229"/>
      <c r="BH21" s="229"/>
      <c r="BI21" s="230"/>
      <c r="BJ21" s="88"/>
    </row>
    <row r="22" spans="1:62" ht="14.25" customHeight="1" x14ac:dyDescent="0.55000000000000004">
      <c r="A22" s="47"/>
      <c r="B22" s="59" t="s">
        <v>174</v>
      </c>
      <c r="C22" s="60"/>
      <c r="D22" s="60"/>
      <c r="E22" s="60"/>
      <c r="F22" s="60"/>
      <c r="G22" s="60"/>
      <c r="H22" s="60"/>
      <c r="I22" s="60"/>
      <c r="J22" s="206">
        <f>SUM(V41, V42, V44, V45, V47, V50)</f>
        <v>0</v>
      </c>
      <c r="K22" s="206"/>
      <c r="L22" s="206"/>
      <c r="M22" s="206"/>
      <c r="N22" s="206"/>
      <c r="O22" s="206"/>
      <c r="P22" s="206"/>
      <c r="Q22" s="206"/>
      <c r="R22" s="206"/>
      <c r="S22" s="207"/>
      <c r="T22" s="30"/>
      <c r="U22" s="51" t="s">
        <v>72</v>
      </c>
      <c r="V22" s="52"/>
      <c r="W22" s="52"/>
      <c r="X22" s="52"/>
      <c r="Y22" s="270">
        <f>ROUNDDOWN(SUM(V41, V42, V44, V45, V47, V50) * 0.1, 0)</f>
        <v>0</v>
      </c>
      <c r="Z22" s="270"/>
      <c r="AA22" s="270"/>
      <c r="AB22" s="270"/>
      <c r="AC22" s="270"/>
      <c r="AD22" s="51" t="s">
        <v>6</v>
      </c>
      <c r="AE22" s="30"/>
      <c r="AF22" s="88"/>
      <c r="AG22" s="252"/>
      <c r="AH22" s="253"/>
      <c r="AI22" s="253"/>
      <c r="AJ22" s="253"/>
      <c r="AK22" s="253"/>
      <c r="AL22" s="254"/>
      <c r="AM22" s="255"/>
      <c r="AN22" s="256"/>
      <c r="AO22" s="256"/>
      <c r="AP22" s="256"/>
      <c r="AQ22" s="256"/>
      <c r="AR22" s="256"/>
      <c r="AS22" s="256"/>
      <c r="AT22" s="256"/>
      <c r="AU22" s="256"/>
      <c r="AV22" s="256"/>
      <c r="AW22" s="256"/>
      <c r="AX22" s="256"/>
      <c r="AY22" s="256"/>
      <c r="AZ22" s="256"/>
      <c r="BA22" s="256"/>
      <c r="BB22" s="256"/>
      <c r="BC22" s="257"/>
      <c r="BD22" s="258"/>
      <c r="BE22" s="259"/>
      <c r="BF22" s="259"/>
      <c r="BG22" s="259"/>
      <c r="BH22" s="259"/>
      <c r="BI22" s="260"/>
      <c r="BJ22" s="88"/>
    </row>
    <row r="23" spans="1:62" ht="14.25" customHeight="1" thickBot="1" x14ac:dyDescent="0.6">
      <c r="A23" s="47"/>
      <c r="B23" s="61" t="s">
        <v>57</v>
      </c>
      <c r="C23" s="62"/>
      <c r="D23" s="62"/>
      <c r="E23" s="62"/>
      <c r="F23" s="62"/>
      <c r="G23" s="62"/>
      <c r="H23" s="62"/>
      <c r="I23" s="62"/>
      <c r="J23" s="208">
        <f>SUM(V41, V42, V44, V45, V47, V50) + ROUNDDOWN(SUM(V41, V42, V44, V45, V47, V50) * 0.1, 0)</f>
        <v>0</v>
      </c>
      <c r="K23" s="208"/>
      <c r="L23" s="208"/>
      <c r="M23" s="208"/>
      <c r="N23" s="208"/>
      <c r="O23" s="208"/>
      <c r="P23" s="208"/>
      <c r="Q23" s="208"/>
      <c r="R23" s="208"/>
      <c r="S23" s="209"/>
      <c r="T23" s="30"/>
      <c r="U23" s="51" t="s">
        <v>73</v>
      </c>
      <c r="V23" s="52"/>
      <c r="W23" s="52"/>
      <c r="X23" s="52"/>
      <c r="Y23" s="271">
        <v>0.1</v>
      </c>
      <c r="Z23" s="272"/>
      <c r="AA23" s="272"/>
      <c r="AB23" s="272"/>
      <c r="AC23" s="272"/>
      <c r="AD23" s="51" t="s">
        <v>6</v>
      </c>
      <c r="AE23" s="30"/>
      <c r="AF23" s="88"/>
      <c r="AG23" s="246"/>
      <c r="AH23" s="247"/>
      <c r="AI23" s="247"/>
      <c r="AJ23" s="247"/>
      <c r="AK23" s="247"/>
      <c r="AL23" s="248"/>
      <c r="AM23" s="240"/>
      <c r="AN23" s="241"/>
      <c r="AO23" s="241"/>
      <c r="AP23" s="241"/>
      <c r="AQ23" s="241"/>
      <c r="AR23" s="241"/>
      <c r="AS23" s="241"/>
      <c r="AT23" s="241"/>
      <c r="AU23" s="241"/>
      <c r="AV23" s="241"/>
      <c r="AW23" s="241"/>
      <c r="AX23" s="241"/>
      <c r="AY23" s="241"/>
      <c r="AZ23" s="241"/>
      <c r="BA23" s="241"/>
      <c r="BB23" s="241"/>
      <c r="BC23" s="242"/>
      <c r="BD23" s="231"/>
      <c r="BE23" s="232"/>
      <c r="BF23" s="232"/>
      <c r="BG23" s="232"/>
      <c r="BH23" s="232"/>
      <c r="BI23" s="233"/>
      <c r="BJ23" s="88"/>
    </row>
    <row r="24" spans="1:62" ht="14.25" customHeight="1" thickTop="1" x14ac:dyDescent="0.55000000000000004">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row>
    <row r="25" spans="1:62" ht="14.25" customHeight="1" x14ac:dyDescent="0.55000000000000004">
      <c r="A25" s="30"/>
      <c r="B25" s="63" t="s">
        <v>75</v>
      </c>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row>
    <row r="26" spans="1:62" ht="14.25" customHeight="1" x14ac:dyDescent="0.55000000000000004">
      <c r="A26" s="30"/>
      <c r="B26" s="197" t="s">
        <v>56</v>
      </c>
      <c r="C26" s="198"/>
      <c r="D26" s="198"/>
      <c r="E26" s="198"/>
      <c r="F26" s="198"/>
      <c r="G26" s="198"/>
      <c r="H26" s="198"/>
      <c r="I26" s="198"/>
      <c r="J26" s="198"/>
      <c r="K26" s="198"/>
      <c r="L26" s="198"/>
      <c r="M26" s="198"/>
      <c r="N26" s="198"/>
      <c r="O26" s="198"/>
      <c r="P26" s="198"/>
      <c r="Q26" s="198"/>
      <c r="R26" s="198"/>
      <c r="S26" s="198"/>
      <c r="T26" s="198"/>
      <c r="U26" s="199"/>
      <c r="V26" s="197" t="s">
        <v>79</v>
      </c>
      <c r="W26" s="198"/>
      <c r="X26" s="198"/>
      <c r="Y26" s="198"/>
      <c r="Z26" s="198"/>
      <c r="AA26" s="198"/>
      <c r="AB26" s="198"/>
      <c r="AC26" s="198"/>
      <c r="AD26" s="199"/>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row>
    <row r="27" spans="1:62" ht="14.25" customHeight="1" x14ac:dyDescent="0.55000000000000004">
      <c r="A27" s="47"/>
      <c r="B27" s="75" t="s">
        <v>74</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28"/>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row>
    <row r="28" spans="1:62" ht="14.25" customHeight="1" x14ac:dyDescent="0.55000000000000004">
      <c r="A28" s="47"/>
      <c r="B28" s="30"/>
      <c r="C28" s="30"/>
      <c r="D28" s="202"/>
      <c r="E28" s="203"/>
      <c r="F28" s="203"/>
      <c r="G28" s="203"/>
      <c r="H28" s="203"/>
      <c r="I28" s="203"/>
      <c r="J28" s="203"/>
      <c r="K28" s="203"/>
      <c r="L28" s="203"/>
      <c r="M28" s="203"/>
      <c r="N28" s="203"/>
      <c r="O28" s="203"/>
      <c r="P28" s="203"/>
      <c r="Q28" s="203"/>
      <c r="R28" s="203"/>
      <c r="S28" s="203"/>
      <c r="T28" s="203"/>
      <c r="U28" s="204"/>
      <c r="V28" s="278"/>
      <c r="W28" s="279"/>
      <c r="X28" s="279"/>
      <c r="Y28" s="279"/>
      <c r="Z28" s="279"/>
      <c r="AA28" s="279"/>
      <c r="AB28" s="279"/>
      <c r="AC28" s="279"/>
      <c r="AD28" s="28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row>
    <row r="29" spans="1:62" ht="14.25" customHeight="1" x14ac:dyDescent="0.55000000000000004">
      <c r="A29" s="47"/>
      <c r="B29" s="30"/>
      <c r="C29" s="30"/>
      <c r="D29" s="202"/>
      <c r="E29" s="203"/>
      <c r="F29" s="203"/>
      <c r="G29" s="203"/>
      <c r="H29" s="203"/>
      <c r="I29" s="203"/>
      <c r="J29" s="203"/>
      <c r="K29" s="203"/>
      <c r="L29" s="203"/>
      <c r="M29" s="203"/>
      <c r="N29" s="203"/>
      <c r="O29" s="203"/>
      <c r="P29" s="203"/>
      <c r="Q29" s="203"/>
      <c r="R29" s="203"/>
      <c r="S29" s="203"/>
      <c r="T29" s="203"/>
      <c r="U29" s="204"/>
      <c r="V29" s="278"/>
      <c r="W29" s="279"/>
      <c r="X29" s="279"/>
      <c r="Y29" s="279"/>
      <c r="Z29" s="279"/>
      <c r="AA29" s="279"/>
      <c r="AB29" s="279"/>
      <c r="AC29" s="279"/>
      <c r="AD29" s="28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row>
    <row r="30" spans="1:62" ht="14.25" customHeight="1" x14ac:dyDescent="0.55000000000000004">
      <c r="A30" s="47"/>
      <c r="B30" s="30"/>
      <c r="C30" s="30"/>
      <c r="D30" s="202"/>
      <c r="E30" s="203"/>
      <c r="F30" s="203"/>
      <c r="G30" s="203"/>
      <c r="H30" s="203"/>
      <c r="I30" s="203"/>
      <c r="J30" s="203"/>
      <c r="K30" s="203"/>
      <c r="L30" s="203"/>
      <c r="M30" s="203"/>
      <c r="N30" s="203"/>
      <c r="O30" s="203"/>
      <c r="P30" s="203"/>
      <c r="Q30" s="203"/>
      <c r="R30" s="203"/>
      <c r="S30" s="203"/>
      <c r="T30" s="203"/>
      <c r="U30" s="204"/>
      <c r="V30" s="278"/>
      <c r="W30" s="279"/>
      <c r="X30" s="279"/>
      <c r="Y30" s="279"/>
      <c r="Z30" s="279"/>
      <c r="AA30" s="279"/>
      <c r="AB30" s="279"/>
      <c r="AC30" s="279"/>
      <c r="AD30" s="28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row>
    <row r="31" spans="1:62" ht="14.25" customHeight="1" x14ac:dyDescent="0.55000000000000004">
      <c r="A31" s="47"/>
      <c r="B31" s="30"/>
      <c r="C31" s="30"/>
      <c r="D31" s="202"/>
      <c r="E31" s="203"/>
      <c r="F31" s="203"/>
      <c r="G31" s="203"/>
      <c r="H31" s="203"/>
      <c r="I31" s="203"/>
      <c r="J31" s="203"/>
      <c r="K31" s="203"/>
      <c r="L31" s="203"/>
      <c r="M31" s="203"/>
      <c r="N31" s="203"/>
      <c r="O31" s="203"/>
      <c r="P31" s="203"/>
      <c r="Q31" s="203"/>
      <c r="R31" s="203"/>
      <c r="S31" s="203"/>
      <c r="T31" s="203"/>
      <c r="U31" s="204"/>
      <c r="V31" s="278"/>
      <c r="W31" s="279"/>
      <c r="X31" s="279"/>
      <c r="Y31" s="279"/>
      <c r="Z31" s="279"/>
      <c r="AA31" s="279"/>
      <c r="AB31" s="279"/>
      <c r="AC31" s="279"/>
      <c r="AD31" s="28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row>
    <row r="32" spans="1:62" ht="14.25" customHeight="1" x14ac:dyDescent="0.55000000000000004">
      <c r="A32" s="47"/>
      <c r="B32" s="30"/>
      <c r="C32" s="30"/>
      <c r="D32" s="202"/>
      <c r="E32" s="203"/>
      <c r="F32" s="203"/>
      <c r="G32" s="203"/>
      <c r="H32" s="203"/>
      <c r="I32" s="203"/>
      <c r="J32" s="203"/>
      <c r="K32" s="203"/>
      <c r="L32" s="203"/>
      <c r="M32" s="203"/>
      <c r="N32" s="203"/>
      <c r="O32" s="203"/>
      <c r="P32" s="203"/>
      <c r="Q32" s="203"/>
      <c r="R32" s="203"/>
      <c r="S32" s="203"/>
      <c r="T32" s="203"/>
      <c r="U32" s="204"/>
      <c r="V32" s="278"/>
      <c r="W32" s="279"/>
      <c r="X32" s="279"/>
      <c r="Y32" s="279"/>
      <c r="Z32" s="279"/>
      <c r="AA32" s="279"/>
      <c r="AB32" s="279"/>
      <c r="AC32" s="279"/>
      <c r="AD32" s="28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row>
    <row r="33" spans="1:62" ht="14.25" customHeight="1" x14ac:dyDescent="0.55000000000000004">
      <c r="A33" s="47"/>
      <c r="B33" s="30"/>
      <c r="C33" s="30"/>
      <c r="D33" s="202"/>
      <c r="E33" s="203"/>
      <c r="F33" s="203"/>
      <c r="G33" s="203"/>
      <c r="H33" s="203"/>
      <c r="I33" s="203"/>
      <c r="J33" s="203"/>
      <c r="K33" s="203"/>
      <c r="L33" s="203"/>
      <c r="M33" s="203"/>
      <c r="N33" s="203"/>
      <c r="O33" s="203"/>
      <c r="P33" s="203"/>
      <c r="Q33" s="203"/>
      <c r="R33" s="203"/>
      <c r="S33" s="203"/>
      <c r="T33" s="203"/>
      <c r="U33" s="204"/>
      <c r="V33" s="278"/>
      <c r="W33" s="279"/>
      <c r="X33" s="279"/>
      <c r="Y33" s="279"/>
      <c r="Z33" s="279"/>
      <c r="AA33" s="279"/>
      <c r="AB33" s="279"/>
      <c r="AC33" s="279"/>
      <c r="AD33" s="28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row>
    <row r="34" spans="1:62" ht="14.25" customHeight="1" x14ac:dyDescent="0.55000000000000004">
      <c r="A34" s="47"/>
      <c r="B34" s="30"/>
      <c r="C34" s="30"/>
      <c r="D34" s="202"/>
      <c r="E34" s="203"/>
      <c r="F34" s="203"/>
      <c r="G34" s="203"/>
      <c r="H34" s="203"/>
      <c r="I34" s="203"/>
      <c r="J34" s="203"/>
      <c r="K34" s="203"/>
      <c r="L34" s="203"/>
      <c r="M34" s="203"/>
      <c r="N34" s="203"/>
      <c r="O34" s="203"/>
      <c r="P34" s="203"/>
      <c r="Q34" s="203"/>
      <c r="R34" s="203"/>
      <c r="S34" s="203"/>
      <c r="T34" s="203"/>
      <c r="U34" s="204"/>
      <c r="V34" s="278"/>
      <c r="W34" s="279"/>
      <c r="X34" s="279"/>
      <c r="Y34" s="279"/>
      <c r="Z34" s="279"/>
      <c r="AA34" s="279"/>
      <c r="AB34" s="279"/>
      <c r="AC34" s="279"/>
      <c r="AD34" s="28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row>
    <row r="35" spans="1:62" ht="14.25" customHeight="1" x14ac:dyDescent="0.55000000000000004">
      <c r="A35" s="30"/>
      <c r="B35" s="33"/>
      <c r="C35" s="29"/>
      <c r="D35" s="202"/>
      <c r="E35" s="203"/>
      <c r="F35" s="203"/>
      <c r="G35" s="203"/>
      <c r="H35" s="203"/>
      <c r="I35" s="203"/>
      <c r="J35" s="203"/>
      <c r="K35" s="203"/>
      <c r="L35" s="203"/>
      <c r="M35" s="203"/>
      <c r="N35" s="203"/>
      <c r="O35" s="203"/>
      <c r="P35" s="203"/>
      <c r="Q35" s="203"/>
      <c r="R35" s="203"/>
      <c r="S35" s="203"/>
      <c r="T35" s="203"/>
      <c r="U35" s="204"/>
      <c r="V35" s="278"/>
      <c r="W35" s="279"/>
      <c r="X35" s="279"/>
      <c r="Y35" s="279"/>
      <c r="Z35" s="279"/>
      <c r="AA35" s="279"/>
      <c r="AB35" s="279"/>
      <c r="AC35" s="279"/>
      <c r="AD35" s="28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row>
    <row r="36" spans="1:62" ht="14.25" customHeight="1" x14ac:dyDescent="0.55000000000000004">
      <c r="A36" s="30"/>
      <c r="B36" s="30"/>
      <c r="C36" s="30"/>
      <c r="D36" s="30"/>
      <c r="E36" s="30"/>
      <c r="F36" s="30"/>
      <c r="G36" s="30"/>
      <c r="H36" s="30"/>
      <c r="I36" s="30"/>
      <c r="J36" s="30"/>
      <c r="K36" s="30"/>
      <c r="L36" s="30"/>
      <c r="M36" s="30"/>
      <c r="N36" s="30"/>
      <c r="O36" s="30"/>
      <c r="P36" s="30"/>
      <c r="Q36" s="30"/>
      <c r="R36" s="30"/>
      <c r="S36" s="30"/>
      <c r="T36" s="30"/>
      <c r="U36" s="30"/>
      <c r="V36" s="56"/>
      <c r="W36" s="56"/>
      <c r="X36" s="56"/>
      <c r="Y36" s="56"/>
      <c r="Z36" s="56"/>
      <c r="AA36" s="56"/>
      <c r="AB36" s="30"/>
      <c r="AC36" s="30"/>
      <c r="AD36" s="57"/>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row>
    <row r="37" spans="1:62" ht="14.25" customHeight="1" x14ac:dyDescent="0.55000000000000004">
      <c r="A37" s="30"/>
      <c r="B37" s="63" t="s">
        <v>29</v>
      </c>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row>
    <row r="38" spans="1:62" ht="14.25" customHeight="1" x14ac:dyDescent="0.55000000000000004">
      <c r="A38" s="30"/>
      <c r="B38" s="64" t="s">
        <v>76</v>
      </c>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row>
    <row r="39" spans="1:62" ht="14.25" customHeight="1" x14ac:dyDescent="0.55000000000000004">
      <c r="A39" s="30"/>
      <c r="B39" s="197" t="s">
        <v>56</v>
      </c>
      <c r="C39" s="198"/>
      <c r="D39" s="198"/>
      <c r="E39" s="198"/>
      <c r="F39" s="198"/>
      <c r="G39" s="198"/>
      <c r="H39" s="198"/>
      <c r="I39" s="198"/>
      <c r="J39" s="198"/>
      <c r="K39" s="198"/>
      <c r="L39" s="198"/>
      <c r="M39" s="198"/>
      <c r="N39" s="198"/>
      <c r="O39" s="198"/>
      <c r="P39" s="198"/>
      <c r="Q39" s="198"/>
      <c r="R39" s="198"/>
      <c r="S39" s="198"/>
      <c r="T39" s="198"/>
      <c r="U39" s="199"/>
      <c r="V39" s="197" t="s">
        <v>79</v>
      </c>
      <c r="W39" s="198"/>
      <c r="X39" s="198"/>
      <c r="Y39" s="198"/>
      <c r="Z39" s="198"/>
      <c r="AA39" s="198"/>
      <c r="AB39" s="198"/>
      <c r="AC39" s="198"/>
      <c r="AD39" s="199"/>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row>
    <row r="40" spans="1:62" ht="14" customHeight="1" x14ac:dyDescent="0.55000000000000004">
      <c r="A40" s="30"/>
      <c r="B40" s="76" t="s">
        <v>74</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28"/>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row>
    <row r="41" spans="1:62" ht="13.5" customHeight="1" x14ac:dyDescent="0.55000000000000004">
      <c r="A41" s="30"/>
      <c r="B41" s="65"/>
      <c r="C41" s="30"/>
      <c r="D41" s="66" t="s">
        <v>19</v>
      </c>
      <c r="E41" s="67"/>
      <c r="F41" s="67"/>
      <c r="G41" s="67"/>
      <c r="H41" s="67"/>
      <c r="I41" s="67"/>
      <c r="J41" s="67"/>
      <c r="K41" s="67"/>
      <c r="L41" s="67"/>
      <c r="M41" s="67"/>
      <c r="N41" s="67"/>
      <c r="O41" s="68">
        <v>1100000</v>
      </c>
      <c r="P41" s="68"/>
      <c r="Q41" s="68"/>
      <c r="R41" s="68"/>
      <c r="S41" s="68"/>
      <c r="T41" s="68"/>
      <c r="U41" s="68"/>
      <c r="V41" s="267">
        <f>IFERROR(SUM('【ｼｰﾄ2】材料費・労務費等 明細'!$K$22), 0)</f>
        <v>0</v>
      </c>
      <c r="W41" s="268"/>
      <c r="X41" s="268"/>
      <c r="Y41" s="268"/>
      <c r="Z41" s="268"/>
      <c r="AA41" s="268"/>
      <c r="AB41" s="268"/>
      <c r="AC41" s="268"/>
      <c r="AD41" s="269"/>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row>
    <row r="42" spans="1:62" ht="14.25" customHeight="1" x14ac:dyDescent="0.55000000000000004">
      <c r="A42" s="30"/>
      <c r="B42" s="65"/>
      <c r="C42" s="30"/>
      <c r="D42" s="66" t="s">
        <v>21</v>
      </c>
      <c r="E42" s="67"/>
      <c r="F42" s="67"/>
      <c r="G42" s="273" t="s">
        <v>191</v>
      </c>
      <c r="H42" s="273"/>
      <c r="I42" s="273"/>
      <c r="J42" s="273"/>
      <c r="K42" s="273"/>
      <c r="L42" s="273"/>
      <c r="M42" s="273"/>
      <c r="N42" s="273"/>
      <c r="O42" s="273"/>
      <c r="P42" s="273"/>
      <c r="Q42" s="273"/>
      <c r="R42" s="273"/>
      <c r="S42" s="273"/>
      <c r="T42" s="273"/>
      <c r="U42" s="274"/>
      <c r="V42" s="261">
        <f>IFERROR(SUM('【ｼｰﾄ2】材料費・労務費等 明細'!$K$23), 0)</f>
        <v>0</v>
      </c>
      <c r="W42" s="262"/>
      <c r="X42" s="262"/>
      <c r="Y42" s="262"/>
      <c r="Z42" s="262"/>
      <c r="AA42" s="262"/>
      <c r="AB42" s="262"/>
      <c r="AC42" s="262"/>
      <c r="AD42" s="263"/>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row>
    <row r="43" spans="1:62" ht="14.25" customHeight="1" x14ac:dyDescent="0.55000000000000004">
      <c r="A43" s="30"/>
      <c r="B43" s="65"/>
      <c r="C43" s="30"/>
      <c r="D43" s="200" t="s">
        <v>30</v>
      </c>
      <c r="E43" s="201"/>
      <c r="F43" s="201"/>
      <c r="G43" s="201"/>
      <c r="H43" s="201"/>
      <c r="I43" s="201"/>
      <c r="J43" s="201"/>
      <c r="K43" s="201"/>
      <c r="L43" s="201"/>
      <c r="M43" s="201"/>
      <c r="N43" s="201"/>
      <c r="O43" s="201"/>
      <c r="P43" s="201"/>
      <c r="Q43" s="201"/>
      <c r="R43" s="201"/>
      <c r="S43" s="201"/>
      <c r="T43" s="201"/>
      <c r="U43" s="201"/>
      <c r="V43" s="264"/>
      <c r="W43" s="265"/>
      <c r="X43" s="265"/>
      <c r="Y43" s="265"/>
      <c r="Z43" s="265"/>
      <c r="AA43" s="265"/>
      <c r="AB43" s="265"/>
      <c r="AC43" s="265"/>
      <c r="AD43" s="266"/>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row>
    <row r="44" spans="1:62" ht="13.5" customHeight="1" x14ac:dyDescent="0.55000000000000004">
      <c r="A44" s="30"/>
      <c r="B44" s="65"/>
      <c r="C44" s="30"/>
      <c r="D44" s="66" t="s">
        <v>209</v>
      </c>
      <c r="E44" s="67"/>
      <c r="F44" s="67"/>
      <c r="G44" s="67"/>
      <c r="H44" s="67"/>
      <c r="I44" s="67"/>
      <c r="J44" s="67"/>
      <c r="K44" s="67"/>
      <c r="L44" s="67"/>
      <c r="M44" s="67"/>
      <c r="N44" s="67"/>
      <c r="O44" s="68">
        <v>1100000</v>
      </c>
      <c r="P44" s="68"/>
      <c r="Q44" s="68"/>
      <c r="R44" s="68"/>
      <c r="S44" s="68"/>
      <c r="T44" s="68"/>
      <c r="U44" s="68"/>
      <c r="V44" s="267">
        <f>IFERROR(SUM('【ｼｰﾄ3】法定福利費・建退共掛金 明細'!$H$15), 0)</f>
        <v>0</v>
      </c>
      <c r="W44" s="268"/>
      <c r="X44" s="268"/>
      <c r="Y44" s="268"/>
      <c r="Z44" s="268"/>
      <c r="AA44" s="268"/>
      <c r="AB44" s="268"/>
      <c r="AC44" s="268"/>
      <c r="AD44" s="269"/>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row>
    <row r="45" spans="1:62" ht="14.25" customHeight="1" x14ac:dyDescent="0.55000000000000004">
      <c r="A45" s="30"/>
      <c r="B45" s="65"/>
      <c r="C45" s="30"/>
      <c r="D45" s="66" t="s">
        <v>55</v>
      </c>
      <c r="E45" s="67"/>
      <c r="F45" s="67"/>
      <c r="G45" s="67"/>
      <c r="H45" s="67"/>
      <c r="I45" s="67"/>
      <c r="J45" s="67"/>
      <c r="K45" s="67"/>
      <c r="L45" s="67"/>
      <c r="M45" s="67"/>
      <c r="N45" s="67"/>
      <c r="O45" s="68">
        <v>1100000</v>
      </c>
      <c r="P45" s="68"/>
      <c r="Q45" s="68"/>
      <c r="R45" s="68"/>
      <c r="S45" s="68"/>
      <c r="T45" s="68"/>
      <c r="U45" s="68"/>
      <c r="V45" s="261">
        <f>IFERROR(SUM('【ｼｰﾄ3】法定福利費・建退共掛金 明細'!$H$21), 0)</f>
        <v>0</v>
      </c>
      <c r="W45" s="262"/>
      <c r="X45" s="262"/>
      <c r="Y45" s="262"/>
      <c r="Z45" s="262"/>
      <c r="AA45" s="262"/>
      <c r="AB45" s="262"/>
      <c r="AC45" s="262"/>
      <c r="AD45" s="263"/>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row>
    <row r="46" spans="1:62" ht="14.25" customHeight="1" x14ac:dyDescent="0.55000000000000004">
      <c r="A46" s="30"/>
      <c r="B46" s="65"/>
      <c r="C46" s="30"/>
      <c r="D46" s="200" t="s">
        <v>80</v>
      </c>
      <c r="E46" s="201"/>
      <c r="F46" s="201"/>
      <c r="G46" s="201"/>
      <c r="H46" s="201"/>
      <c r="I46" s="201"/>
      <c r="J46" s="201"/>
      <c r="K46" s="201"/>
      <c r="L46" s="201"/>
      <c r="M46" s="201"/>
      <c r="N46" s="201"/>
      <c r="O46" s="201"/>
      <c r="P46" s="201"/>
      <c r="Q46" s="201"/>
      <c r="R46" s="201"/>
      <c r="S46" s="201"/>
      <c r="T46" s="201"/>
      <c r="U46" s="201"/>
      <c r="V46" s="264"/>
      <c r="W46" s="265"/>
      <c r="X46" s="265"/>
      <c r="Y46" s="265"/>
      <c r="Z46" s="265"/>
      <c r="AA46" s="265"/>
      <c r="AB46" s="265"/>
      <c r="AC46" s="265"/>
      <c r="AD46" s="266"/>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row>
    <row r="47" spans="1:62" ht="14.25" customHeight="1" x14ac:dyDescent="0.55000000000000004">
      <c r="A47" s="30"/>
      <c r="B47" s="65"/>
      <c r="C47" s="30"/>
      <c r="D47" s="66" t="s">
        <v>81</v>
      </c>
      <c r="E47" s="67"/>
      <c r="F47" s="67"/>
      <c r="G47" s="67"/>
      <c r="H47" s="67"/>
      <c r="I47" s="67"/>
      <c r="J47" s="67"/>
      <c r="K47" s="67"/>
      <c r="L47" s="67"/>
      <c r="M47" s="67"/>
      <c r="N47" s="67"/>
      <c r="O47" s="68">
        <v>1100000</v>
      </c>
      <c r="P47" s="68"/>
      <c r="Q47" s="68"/>
      <c r="R47" s="68"/>
      <c r="S47" s="68"/>
      <c r="T47" s="68"/>
      <c r="U47" s="68"/>
      <c r="V47" s="261">
        <f>IFERROR(SUM('【ｼｰﾄ5】安全衛生経費 明細'!$F$38), 0)</f>
        <v>0</v>
      </c>
      <c r="W47" s="262"/>
      <c r="X47" s="262"/>
      <c r="Y47" s="262"/>
      <c r="Z47" s="262"/>
      <c r="AA47" s="262"/>
      <c r="AB47" s="262"/>
      <c r="AC47" s="262"/>
      <c r="AD47" s="263"/>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row>
    <row r="48" spans="1:62" ht="14.25" customHeight="1" x14ac:dyDescent="0.55000000000000004">
      <c r="A48" s="30"/>
      <c r="B48" s="33"/>
      <c r="C48" s="69"/>
      <c r="D48" s="200" t="s">
        <v>82</v>
      </c>
      <c r="E48" s="201"/>
      <c r="F48" s="201"/>
      <c r="G48" s="201"/>
      <c r="H48" s="201"/>
      <c r="I48" s="201"/>
      <c r="J48" s="201"/>
      <c r="K48" s="201"/>
      <c r="L48" s="201"/>
      <c r="M48" s="201"/>
      <c r="N48" s="201"/>
      <c r="O48" s="201"/>
      <c r="P48" s="201"/>
      <c r="Q48" s="201"/>
      <c r="R48" s="201"/>
      <c r="S48" s="201"/>
      <c r="T48" s="201"/>
      <c r="U48" s="201"/>
      <c r="V48" s="264"/>
      <c r="W48" s="265"/>
      <c r="X48" s="265"/>
      <c r="Y48" s="265"/>
      <c r="Z48" s="265"/>
      <c r="AA48" s="265"/>
      <c r="AB48" s="265"/>
      <c r="AC48" s="265"/>
      <c r="AD48" s="266"/>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row>
    <row r="49" spans="1:62" ht="14.25" customHeight="1" x14ac:dyDescent="0.55000000000000004">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row>
    <row r="50" spans="1:62" ht="14.25" customHeight="1" x14ac:dyDescent="0.55000000000000004">
      <c r="A50" s="30"/>
      <c r="B50" s="223" t="s">
        <v>210</v>
      </c>
      <c r="C50" s="224"/>
      <c r="D50" s="224"/>
      <c r="E50" s="224"/>
      <c r="F50" s="224"/>
      <c r="G50" s="224"/>
      <c r="H50" s="224"/>
      <c r="I50" s="224"/>
      <c r="J50" s="224"/>
      <c r="K50" s="224"/>
      <c r="L50" s="224"/>
      <c r="M50" s="224"/>
      <c r="N50" s="224"/>
      <c r="O50" s="224"/>
      <c r="P50" s="224"/>
      <c r="Q50" s="224"/>
      <c r="R50" s="224"/>
      <c r="S50" s="224"/>
      <c r="T50" s="224"/>
      <c r="U50" s="225"/>
      <c r="V50" s="275">
        <v>0</v>
      </c>
      <c r="W50" s="276"/>
      <c r="X50" s="276"/>
      <c r="Y50" s="276"/>
      <c r="Z50" s="276"/>
      <c r="AA50" s="276"/>
      <c r="AB50" s="276"/>
      <c r="AC50" s="276"/>
      <c r="AD50" s="277"/>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row>
    <row r="51" spans="1:62" ht="14.25" customHeight="1" x14ac:dyDescent="0.55000000000000004">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row>
    <row r="52" spans="1:62" ht="14.25" customHeight="1" x14ac:dyDescent="0.55000000000000004">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58" t="s">
        <v>32</v>
      </c>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row>
  </sheetData>
  <mergeCells count="98">
    <mergeCell ref="G42:U42"/>
    <mergeCell ref="V50:AD50"/>
    <mergeCell ref="V28:AD28"/>
    <mergeCell ref="V29:AD29"/>
    <mergeCell ref="V30:AD30"/>
    <mergeCell ref="V31:AD31"/>
    <mergeCell ref="V32:AD32"/>
    <mergeCell ref="V33:AD33"/>
    <mergeCell ref="V34:AD34"/>
    <mergeCell ref="V35:AD35"/>
    <mergeCell ref="BD19:BI20"/>
    <mergeCell ref="AG21:AL23"/>
    <mergeCell ref="AM21:BC23"/>
    <mergeCell ref="BD21:BI23"/>
    <mergeCell ref="V47:AD48"/>
    <mergeCell ref="V41:AD41"/>
    <mergeCell ref="V42:AD43"/>
    <mergeCell ref="V44:AD44"/>
    <mergeCell ref="V45:AD46"/>
    <mergeCell ref="Y22:AC22"/>
    <mergeCell ref="Y23:AC23"/>
    <mergeCell ref="AG19:AL20"/>
    <mergeCell ref="AM19:BC20"/>
    <mergeCell ref="BD13:BI14"/>
    <mergeCell ref="AG15:AL16"/>
    <mergeCell ref="AM15:BC16"/>
    <mergeCell ref="BD15:BI16"/>
    <mergeCell ref="AG17:AL18"/>
    <mergeCell ref="AM17:BC18"/>
    <mergeCell ref="BD17:BI18"/>
    <mergeCell ref="AG13:AL14"/>
    <mergeCell ref="AM13:BC14"/>
    <mergeCell ref="BD9:BI10"/>
    <mergeCell ref="BD8:BI8"/>
    <mergeCell ref="AM9:BC10"/>
    <mergeCell ref="AG9:AL10"/>
    <mergeCell ref="AG11:AL12"/>
    <mergeCell ref="AM11:BC12"/>
    <mergeCell ref="BD11:BI12"/>
    <mergeCell ref="AM8:BC8"/>
    <mergeCell ref="AG8:AL8"/>
    <mergeCell ref="AF1:BJ2"/>
    <mergeCell ref="B50:U50"/>
    <mergeCell ref="D48:U48"/>
    <mergeCell ref="B26:U26"/>
    <mergeCell ref="V26:AD26"/>
    <mergeCell ref="AB18:AC18"/>
    <mergeCell ref="D29:U29"/>
    <mergeCell ref="D28:U28"/>
    <mergeCell ref="AC10:AD10"/>
    <mergeCell ref="M10:N10"/>
    <mergeCell ref="P10:Q10"/>
    <mergeCell ref="S10:T10"/>
    <mergeCell ref="W10:X10"/>
    <mergeCell ref="Z10:AA10"/>
    <mergeCell ref="B16:K16"/>
    <mergeCell ref="L16:AD16"/>
    <mergeCell ref="B13:K13"/>
    <mergeCell ref="L13:AD13"/>
    <mergeCell ref="B14:K14"/>
    <mergeCell ref="L14:AD14"/>
    <mergeCell ref="B15:K15"/>
    <mergeCell ref="L15:U15"/>
    <mergeCell ref="V15:W15"/>
    <mergeCell ref="Y15:Z15"/>
    <mergeCell ref="AB15:AC15"/>
    <mergeCell ref="M8:AD8"/>
    <mergeCell ref="B4:L5"/>
    <mergeCell ref="X1:AD1"/>
    <mergeCell ref="B2:C2"/>
    <mergeCell ref="L2:M2"/>
    <mergeCell ref="X2:Y2"/>
    <mergeCell ref="M4:N5"/>
    <mergeCell ref="U4:AD4"/>
    <mergeCell ref="U6:AD6"/>
    <mergeCell ref="L18:U18"/>
    <mergeCell ref="V18:W18"/>
    <mergeCell ref="Y18:Z18"/>
    <mergeCell ref="AB17:AC17"/>
    <mergeCell ref="L17:U17"/>
    <mergeCell ref="V17:W17"/>
    <mergeCell ref="Y17:Z17"/>
    <mergeCell ref="B19:K19"/>
    <mergeCell ref="L19:AD19"/>
    <mergeCell ref="L20:AD20"/>
    <mergeCell ref="B39:U39"/>
    <mergeCell ref="D46:U46"/>
    <mergeCell ref="D35:U35"/>
    <mergeCell ref="D34:U34"/>
    <mergeCell ref="D33:U33"/>
    <mergeCell ref="B20:K20"/>
    <mergeCell ref="D43:U43"/>
    <mergeCell ref="V39:AD39"/>
    <mergeCell ref="J22:S22"/>
    <mergeCell ref="J23:S23"/>
    <mergeCell ref="D32:U32"/>
    <mergeCell ref="D31:U31"/>
    <mergeCell ref="D30:U30"/>
  </mergeCells>
  <phoneticPr fontId="5"/>
  <conditionalFormatting sqref="A42:G42 A43:AE46 A53:AE952">
    <cfRule type="expression" priority="1" stopIfTrue="1">
      <formula>OR(マスタースイッチ="", AND($A48&lt;&gt;"", $B48&lt;&gt;"", $E48&lt;&gt;"", $H48&lt;&gt;"", $I48&lt;&gt;"", $I48&lt;&gt;0, $K48&lt;&gt;0))</formula>
    </cfRule>
  </conditionalFormatting>
  <conditionalFormatting sqref="A1:AE41 V42:AE42">
    <cfRule type="expression" priority="2" stopIfTrue="1">
      <formula>OR(マスタースイッチ="", AND($A7&lt;&gt;"", $B7&lt;&gt;"", $E7&lt;&gt;"", $H7&lt;&gt;"", $I7&lt;&gt;"", $I7&lt;&gt;0, $K7&lt;&gt;0))</formula>
    </cfRule>
  </conditionalFormatting>
  <conditionalFormatting sqref="A47:AE52">
    <cfRule type="expression" priority="302" stopIfTrue="1">
      <formula>OR(マスタースイッチ="", AND(#REF!&lt;&gt;"", #REF!&lt;&gt;"", #REF!&lt;&gt;"", #REF!&lt;&gt;"", #REF!&lt;&gt;"", #REF!&lt;&gt;0, #REF!&lt;&gt;0))</formula>
    </cfRule>
  </conditionalFormatting>
  <conditionalFormatting sqref="B4">
    <cfRule type="containsBlanks" dxfId="184" priority="23">
      <formula>LEN(TRIM(B4))=0</formula>
    </cfRule>
  </conditionalFormatting>
  <conditionalFormatting sqref="B2:C2">
    <cfRule type="containsBlanks" dxfId="183" priority="31">
      <formula>LEN(TRIM(B2))=0</formula>
    </cfRule>
  </conditionalFormatting>
  <conditionalFormatting sqref="D28:AD35">
    <cfRule type="containsBlanks" dxfId="182" priority="7">
      <formula>LEN(TRIM(D28))=0</formula>
    </cfRule>
  </conditionalFormatting>
  <conditionalFormatting sqref="I2">
    <cfRule type="containsBlanks" dxfId="181" priority="30">
      <formula>LEN(TRIM(I2))=0</formula>
    </cfRule>
  </conditionalFormatting>
  <conditionalFormatting sqref="J23">
    <cfRule type="cellIs" dxfId="180" priority="15" operator="lessThanOrEqual">
      <formula>0</formula>
    </cfRule>
  </conditionalFormatting>
  <conditionalFormatting sqref="J22:S23">
    <cfRule type="containsBlanks" dxfId="179" priority="6">
      <formula>LEN(TRIM(J22))=0</formula>
    </cfRule>
  </conditionalFormatting>
  <conditionalFormatting sqref="L2:M2">
    <cfRule type="containsBlanks" dxfId="178" priority="29">
      <formula>LEN(TRIM(L2))=0</formula>
    </cfRule>
  </conditionalFormatting>
  <conditionalFormatting sqref="L13:AD14 V15:W15 Y15:Z15 AB15:AC15 L16:AD16 V17:W18 Y17:Z18 AB17:AC18 L19:AD20">
    <cfRule type="containsBlanks" dxfId="177" priority="24">
      <formula>LEN(TRIM(L13))=0</formula>
    </cfRule>
  </conditionalFormatting>
  <conditionalFormatting sqref="U4:AD4 U6:AD6 M8:AD8 M10:N10 P10:Q10 S10:T10 W10:X10 Z10:AA10 AC10:AD10">
    <cfRule type="containsBlanks" dxfId="176" priority="22">
      <formula>LEN(TRIM(M4))=0</formula>
    </cfRule>
  </conditionalFormatting>
  <conditionalFormatting sqref="V15">
    <cfRule type="expression" dxfId="175" priority="37">
      <formula>$N$15&lt;&gt;""</formula>
    </cfRule>
  </conditionalFormatting>
  <conditionalFormatting sqref="V17:V18">
    <cfRule type="expression" dxfId="174" priority="32">
      <formula>$N$15&lt;&gt;""</formula>
    </cfRule>
  </conditionalFormatting>
  <conditionalFormatting sqref="V41:V42">
    <cfRule type="cellIs" dxfId="173" priority="12" operator="lessThanOrEqual">
      <formula>0</formula>
    </cfRule>
  </conditionalFormatting>
  <conditionalFormatting sqref="V44:V45">
    <cfRule type="cellIs" dxfId="172" priority="10" operator="lessThanOrEqual">
      <formula>0</formula>
    </cfRule>
  </conditionalFormatting>
  <conditionalFormatting sqref="V47">
    <cfRule type="cellIs" dxfId="171" priority="9" operator="lessThanOrEqual">
      <formula>0</formula>
    </cfRule>
  </conditionalFormatting>
  <conditionalFormatting sqref="V50:AD50">
    <cfRule type="cellIs" dxfId="170" priority="5" operator="lessThanOrEqual">
      <formula>0</formula>
    </cfRule>
    <cfRule type="containsBlanks" dxfId="169" priority="39">
      <formula>LEN(TRIM(V50))=0</formula>
    </cfRule>
  </conditionalFormatting>
  <conditionalFormatting sqref="X2:Y2 AA2 AC2">
    <cfRule type="containsBlanks" dxfId="168" priority="26">
      <formula>LEN(TRIM(X2))=0</formula>
    </cfRule>
  </conditionalFormatting>
  <conditionalFormatting sqref="X1:AD1">
    <cfRule type="containsBlanks" dxfId="167" priority="27">
      <formula>LEN(TRIM(X1))=0</formula>
    </cfRule>
  </conditionalFormatting>
  <conditionalFormatting sqref="Y15 Y17:Y18">
    <cfRule type="expression" dxfId="166" priority="35">
      <formula>$Q$15&lt;&gt;""</formula>
    </cfRule>
    <cfRule type="expression" dxfId="165" priority="36">
      <formula>$N$15&lt;&gt;""</formula>
    </cfRule>
  </conditionalFormatting>
  <conditionalFormatting sqref="Y22:AC22">
    <cfRule type="cellIs" dxfId="164" priority="3" operator="lessThanOrEqual">
      <formula>0</formula>
    </cfRule>
  </conditionalFormatting>
  <conditionalFormatting sqref="Y23:AC23">
    <cfRule type="containsBlanks" dxfId="163" priority="4">
      <formula>LEN(TRIM(Y23))=0</formula>
    </cfRule>
  </conditionalFormatting>
  <conditionalFormatting sqref="AB15 AB17:AB18">
    <cfRule type="expression" dxfId="162" priority="33">
      <formula>$T$15&lt;&gt;""</formula>
    </cfRule>
    <cfRule type="expression" dxfId="161" priority="34">
      <formula>$N$15&lt;&gt;""</formula>
    </cfRule>
  </conditionalFormatting>
  <hyperlinks>
    <hyperlink ref="AG5" r:id="rId1" xr:uid="{69211190-EDFE-46F2-BBED-D309DA359000}"/>
  </hyperlinks>
  <printOptions horizontalCentered="1"/>
  <pageMargins left="0.25" right="0.25" top="0.75" bottom="0.75" header="0.3" footer="0.3"/>
  <pageSetup paperSize="9" scale="95" orientation="portrait" r:id="rId2"/>
  <headerFooter>
    <oddHeader>&amp;C&amp;"游ゴシック Regular,標準"&amp;10&amp;K000000見積書：鑑</oddHeader>
  </headerFooter>
  <colBreaks count="1" manualBreakCount="1">
    <brk id="30" max="51"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4F3AD-0031-1B4F-B149-C66FAD6B88E7}">
  <sheetPr>
    <tabColor theme="4" tint="0.79998168889431442"/>
  </sheetPr>
  <dimension ref="A1:BJ57"/>
  <sheetViews>
    <sheetView view="pageBreakPreview" topLeftCell="A3" zoomScale="60" zoomScaleNormal="100" zoomScalePageLayoutView="87" workbookViewId="0">
      <selection activeCell="Q3" sqref="Q3"/>
    </sheetView>
  </sheetViews>
  <sheetFormatPr defaultColWidth="10.6640625" defaultRowHeight="15" x14ac:dyDescent="0.55000000000000004"/>
  <cols>
    <col min="1" max="75" width="3" style="38" customWidth="1"/>
    <col min="76" max="16384" width="10.6640625" style="38"/>
  </cols>
  <sheetData>
    <row r="1" spans="1:62" ht="18" customHeight="1" x14ac:dyDescent="0.55000000000000004">
      <c r="A1" s="30"/>
      <c r="B1" s="34" t="s">
        <v>0</v>
      </c>
      <c r="C1" s="35"/>
      <c r="D1" s="35"/>
      <c r="E1" s="35"/>
      <c r="F1" s="35"/>
      <c r="G1" s="35"/>
      <c r="H1" s="35"/>
      <c r="I1" s="35"/>
      <c r="J1" s="35"/>
      <c r="K1" s="35"/>
      <c r="L1" s="35"/>
      <c r="M1" s="35"/>
      <c r="N1" s="35"/>
      <c r="O1" s="30"/>
      <c r="P1" s="30"/>
      <c r="Q1" s="30"/>
      <c r="R1" s="30"/>
      <c r="S1" s="30"/>
      <c r="T1" s="30"/>
      <c r="U1" s="36" t="s">
        <v>66</v>
      </c>
      <c r="V1" s="37"/>
      <c r="W1" s="37"/>
      <c r="X1" s="214"/>
      <c r="Y1" s="214"/>
      <c r="Z1" s="214"/>
      <c r="AA1" s="214"/>
      <c r="AB1" s="214"/>
      <c r="AC1" s="214"/>
      <c r="AD1" s="214"/>
      <c r="AE1" s="30"/>
      <c r="AF1" s="222" t="s">
        <v>67</v>
      </c>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row>
    <row r="2" spans="1:62" ht="18" customHeight="1" x14ac:dyDescent="0.55000000000000004">
      <c r="A2" s="30"/>
      <c r="B2" s="217"/>
      <c r="C2" s="217"/>
      <c r="D2" s="39" t="s">
        <v>65</v>
      </c>
      <c r="E2" s="40"/>
      <c r="F2" s="40"/>
      <c r="G2" s="39" t="s">
        <v>64</v>
      </c>
      <c r="H2" s="39"/>
      <c r="I2" s="40"/>
      <c r="J2" s="41" t="s">
        <v>63</v>
      </c>
      <c r="K2" s="42" t="s">
        <v>62</v>
      </c>
      <c r="L2" s="217"/>
      <c r="M2" s="217"/>
      <c r="N2" s="42" t="s">
        <v>61</v>
      </c>
      <c r="O2" s="30"/>
      <c r="Q2" s="30"/>
      <c r="R2" s="30"/>
      <c r="S2" s="30"/>
      <c r="T2" s="30"/>
      <c r="U2" s="24" t="s">
        <v>60</v>
      </c>
      <c r="V2" s="43"/>
      <c r="W2" s="20"/>
      <c r="X2" s="218"/>
      <c r="Y2" s="218"/>
      <c r="Z2" s="21" t="s">
        <v>59</v>
      </c>
      <c r="AA2" s="22"/>
      <c r="AB2" s="21" t="s">
        <v>58</v>
      </c>
      <c r="AC2" s="23"/>
      <c r="AD2" s="21" t="s">
        <v>4</v>
      </c>
      <c r="AE2" s="30"/>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222"/>
      <c r="BD2" s="222"/>
      <c r="BE2" s="222"/>
      <c r="BF2" s="222"/>
      <c r="BG2" s="222"/>
      <c r="BH2" s="222"/>
      <c r="BI2" s="222"/>
      <c r="BJ2" s="222"/>
    </row>
    <row r="3" spans="1:62" ht="18" customHeight="1" x14ac:dyDescent="0.55000000000000004">
      <c r="A3" s="30"/>
      <c r="B3" s="17" t="s">
        <v>1</v>
      </c>
      <c r="C3" s="18"/>
      <c r="D3" s="18"/>
      <c r="E3" s="19" t="s">
        <v>60</v>
      </c>
      <c r="F3" s="20"/>
      <c r="G3" s="21" t="s">
        <v>59</v>
      </c>
      <c r="H3" s="22"/>
      <c r="I3" s="21" t="s">
        <v>58</v>
      </c>
      <c r="J3" s="23"/>
      <c r="K3" s="21" t="s">
        <v>4</v>
      </c>
      <c r="L3" s="35"/>
      <c r="M3" s="35"/>
      <c r="N3" s="35"/>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row>
    <row r="4" spans="1:62" ht="18" customHeight="1" x14ac:dyDescent="0.55000000000000004">
      <c r="A4" s="30"/>
      <c r="B4" s="215"/>
      <c r="C4" s="215"/>
      <c r="D4" s="215"/>
      <c r="E4" s="215"/>
      <c r="F4" s="215"/>
      <c r="G4" s="215"/>
      <c r="H4" s="215"/>
      <c r="I4" s="215"/>
      <c r="J4" s="215"/>
      <c r="K4" s="215"/>
      <c r="L4" s="215"/>
      <c r="M4" s="219" t="s">
        <v>5</v>
      </c>
      <c r="N4" s="219"/>
      <c r="O4" s="44"/>
      <c r="P4" s="44"/>
      <c r="Q4" s="44"/>
      <c r="R4" s="44"/>
      <c r="S4" s="43"/>
      <c r="T4" s="45" t="s">
        <v>69</v>
      </c>
      <c r="U4" s="214"/>
      <c r="V4" s="214"/>
      <c r="W4" s="214"/>
      <c r="X4" s="214"/>
      <c r="Y4" s="214"/>
      <c r="Z4" s="214"/>
      <c r="AA4" s="214"/>
      <c r="AB4" s="214"/>
      <c r="AC4" s="214"/>
      <c r="AD4" s="214"/>
      <c r="AE4" s="30"/>
      <c r="AF4" s="89"/>
      <c r="AG4" s="88" t="s">
        <v>119</v>
      </c>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row>
    <row r="5" spans="1:62" ht="18" customHeight="1" x14ac:dyDescent="0.55000000000000004">
      <c r="A5" s="30"/>
      <c r="B5" s="216"/>
      <c r="C5" s="216"/>
      <c r="D5" s="216"/>
      <c r="E5" s="216"/>
      <c r="F5" s="216"/>
      <c r="G5" s="216"/>
      <c r="H5" s="216"/>
      <c r="I5" s="216"/>
      <c r="J5" s="216"/>
      <c r="K5" s="216"/>
      <c r="L5" s="216"/>
      <c r="M5" s="220"/>
      <c r="N5" s="220"/>
      <c r="P5" s="30"/>
      <c r="Q5" s="30"/>
      <c r="R5" s="30"/>
      <c r="S5" s="30"/>
      <c r="T5" s="30"/>
      <c r="U5" s="30"/>
      <c r="V5" s="30"/>
      <c r="W5" s="30"/>
      <c r="X5" s="30"/>
      <c r="Y5" s="30"/>
      <c r="Z5" s="30"/>
      <c r="AA5" s="30"/>
      <c r="AB5" s="30"/>
      <c r="AC5" s="30"/>
      <c r="AD5" s="30"/>
      <c r="AE5" s="30"/>
      <c r="AF5" s="89"/>
      <c r="AG5" s="88" t="s">
        <v>120</v>
      </c>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row>
    <row r="6" spans="1:62" ht="18" customHeight="1" x14ac:dyDescent="0.55000000000000004">
      <c r="A6" s="30"/>
      <c r="B6" s="30"/>
      <c r="C6" s="30"/>
      <c r="D6" s="30"/>
      <c r="E6" s="30"/>
      <c r="F6" s="30"/>
      <c r="G6" s="30"/>
      <c r="H6" s="30"/>
      <c r="I6" s="30"/>
      <c r="J6" s="30"/>
      <c r="K6" s="30"/>
      <c r="L6" s="30"/>
      <c r="M6" s="30"/>
      <c r="N6" s="30"/>
      <c r="O6" s="30"/>
      <c r="P6" s="30"/>
      <c r="Q6" s="30"/>
      <c r="R6" s="30"/>
      <c r="S6" s="43"/>
      <c r="T6" s="45" t="s">
        <v>68</v>
      </c>
      <c r="U6" s="214"/>
      <c r="V6" s="214"/>
      <c r="W6" s="214"/>
      <c r="X6" s="214"/>
      <c r="Y6" s="214"/>
      <c r="Z6" s="214"/>
      <c r="AA6" s="214"/>
      <c r="AB6" s="214"/>
      <c r="AC6" s="214"/>
      <c r="AD6" s="214"/>
      <c r="AE6" s="30"/>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row>
    <row r="7" spans="1:62" ht="18" customHeight="1" x14ac:dyDescent="0.55000000000000004">
      <c r="A7" s="30"/>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0"/>
      <c r="AF7" s="88"/>
      <c r="AG7" s="114" t="s">
        <v>123</v>
      </c>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row>
    <row r="8" spans="1:62" ht="18" customHeight="1" x14ac:dyDescent="0.35">
      <c r="A8" s="30"/>
      <c r="B8" s="35"/>
      <c r="C8" s="35"/>
      <c r="D8" s="35"/>
      <c r="E8" s="35"/>
      <c r="F8" s="35"/>
      <c r="G8" s="35"/>
      <c r="H8" s="35"/>
      <c r="I8" s="35"/>
      <c r="J8" s="35"/>
      <c r="K8" s="35"/>
      <c r="L8" s="45" t="s">
        <v>77</v>
      </c>
      <c r="M8" s="214"/>
      <c r="N8" s="214"/>
      <c r="O8" s="214"/>
      <c r="P8" s="214"/>
      <c r="Q8" s="214"/>
      <c r="R8" s="214"/>
      <c r="S8" s="214"/>
      <c r="T8" s="214"/>
      <c r="U8" s="214"/>
      <c r="V8" s="214"/>
      <c r="W8" s="214"/>
      <c r="X8" s="214"/>
      <c r="Y8" s="214"/>
      <c r="Z8" s="214"/>
      <c r="AA8" s="214"/>
      <c r="AB8" s="214"/>
      <c r="AC8" s="214"/>
      <c r="AD8" s="214"/>
      <c r="AE8" s="30"/>
      <c r="AF8" s="88"/>
      <c r="AG8" s="297" t="s">
        <v>16</v>
      </c>
      <c r="AH8" s="297"/>
      <c r="AI8" s="297"/>
      <c r="AJ8" s="297"/>
      <c r="AK8" s="297"/>
      <c r="AL8" s="297"/>
      <c r="AM8" s="298" t="s">
        <v>35</v>
      </c>
      <c r="AN8" s="298"/>
      <c r="AO8" s="298"/>
      <c r="AP8" s="298"/>
      <c r="AQ8" s="298"/>
      <c r="AR8" s="298"/>
      <c r="AS8" s="298"/>
      <c r="AT8" s="298"/>
      <c r="AU8" s="298"/>
      <c r="AV8" s="298"/>
      <c r="AW8" s="298"/>
      <c r="AX8" s="298"/>
      <c r="AY8" s="298"/>
      <c r="AZ8" s="298"/>
      <c r="BA8" s="298"/>
      <c r="BB8" s="298"/>
      <c r="BC8" s="298"/>
      <c r="BD8" s="298" t="s">
        <v>17</v>
      </c>
      <c r="BE8" s="298"/>
      <c r="BF8" s="298"/>
      <c r="BG8" s="298"/>
      <c r="BH8" s="298"/>
      <c r="BI8" s="298"/>
      <c r="BJ8" s="88"/>
    </row>
    <row r="9" spans="1:62" ht="18" customHeight="1" x14ac:dyDescent="0.55000000000000004">
      <c r="A9" s="30"/>
      <c r="B9" s="35"/>
      <c r="C9" s="35"/>
      <c r="D9" s="35"/>
      <c r="E9" s="35"/>
      <c r="F9" s="35"/>
      <c r="G9" s="35"/>
      <c r="H9" s="35"/>
      <c r="I9" s="35"/>
      <c r="J9" s="35"/>
      <c r="K9" s="35"/>
      <c r="M9" s="35"/>
      <c r="N9" s="35"/>
      <c r="O9" s="35"/>
      <c r="P9" s="35"/>
      <c r="Q9" s="35"/>
      <c r="R9" s="35"/>
      <c r="S9" s="35"/>
      <c r="T9" s="35"/>
      <c r="U9" s="35"/>
      <c r="V9" s="35"/>
      <c r="W9" s="35"/>
      <c r="X9" s="35"/>
      <c r="Y9" s="35"/>
      <c r="Z9" s="35"/>
      <c r="AA9" s="35"/>
      <c r="AB9" s="35"/>
      <c r="AC9" s="35"/>
      <c r="AD9" s="35"/>
      <c r="AE9" s="30"/>
      <c r="AF9" s="88"/>
      <c r="AG9" s="294" t="s">
        <v>27</v>
      </c>
      <c r="AH9" s="294"/>
      <c r="AI9" s="294"/>
      <c r="AJ9" s="294"/>
      <c r="AK9" s="294"/>
      <c r="AL9" s="294"/>
      <c r="AM9" s="295" t="s">
        <v>28</v>
      </c>
      <c r="AN9" s="295"/>
      <c r="AO9" s="295"/>
      <c r="AP9" s="295"/>
      <c r="AQ9" s="295"/>
      <c r="AR9" s="295"/>
      <c r="AS9" s="295"/>
      <c r="AT9" s="295"/>
      <c r="AU9" s="295"/>
      <c r="AV9" s="295"/>
      <c r="AW9" s="295"/>
      <c r="AX9" s="295"/>
      <c r="AY9" s="295"/>
      <c r="AZ9" s="295"/>
      <c r="BA9" s="295"/>
      <c r="BB9" s="295"/>
      <c r="BC9" s="295"/>
      <c r="BD9" s="296" t="s">
        <v>198</v>
      </c>
      <c r="BE9" s="296"/>
      <c r="BF9" s="296"/>
      <c r="BG9" s="296"/>
      <c r="BH9" s="296"/>
      <c r="BI9" s="296"/>
      <c r="BJ9" s="88"/>
    </row>
    <row r="10" spans="1:62" ht="18" customHeight="1" x14ac:dyDescent="0.3">
      <c r="A10" s="30"/>
      <c r="B10" s="35"/>
      <c r="C10" s="35"/>
      <c r="D10" s="35"/>
      <c r="E10" s="35"/>
      <c r="F10" s="35"/>
      <c r="G10" s="35"/>
      <c r="H10" s="35"/>
      <c r="I10" s="35"/>
      <c r="J10" s="35"/>
      <c r="K10" s="35"/>
      <c r="L10" s="45" t="s">
        <v>71</v>
      </c>
      <c r="M10" s="227"/>
      <c r="N10" s="227"/>
      <c r="O10" s="46" t="s">
        <v>6</v>
      </c>
      <c r="P10" s="227"/>
      <c r="Q10" s="227"/>
      <c r="R10" s="46" t="s">
        <v>6</v>
      </c>
      <c r="S10" s="227"/>
      <c r="T10" s="227"/>
      <c r="U10" s="35"/>
      <c r="V10" s="45" t="s">
        <v>70</v>
      </c>
      <c r="W10" s="227"/>
      <c r="X10" s="227"/>
      <c r="Y10" s="46" t="s">
        <v>6</v>
      </c>
      <c r="Z10" s="227"/>
      <c r="AA10" s="227"/>
      <c r="AB10" s="46" t="s">
        <v>6</v>
      </c>
      <c r="AC10" s="226"/>
      <c r="AD10" s="226"/>
      <c r="AE10" s="30"/>
      <c r="AF10" s="88"/>
      <c r="AG10" s="294"/>
      <c r="AH10" s="294"/>
      <c r="AI10" s="294"/>
      <c r="AJ10" s="294"/>
      <c r="AK10" s="294"/>
      <c r="AL10" s="294"/>
      <c r="AM10" s="295"/>
      <c r="AN10" s="295"/>
      <c r="AO10" s="295"/>
      <c r="AP10" s="295"/>
      <c r="AQ10" s="295"/>
      <c r="AR10" s="295"/>
      <c r="AS10" s="295"/>
      <c r="AT10" s="295"/>
      <c r="AU10" s="295"/>
      <c r="AV10" s="295"/>
      <c r="AW10" s="295"/>
      <c r="AX10" s="295"/>
      <c r="AY10" s="295"/>
      <c r="AZ10" s="295"/>
      <c r="BA10" s="295"/>
      <c r="BB10" s="295"/>
      <c r="BC10" s="295"/>
      <c r="BD10" s="296"/>
      <c r="BE10" s="296"/>
      <c r="BF10" s="296"/>
      <c r="BG10" s="296"/>
      <c r="BH10" s="296"/>
      <c r="BI10" s="296"/>
      <c r="BJ10" s="88"/>
    </row>
    <row r="11" spans="1:62" ht="18" customHeight="1" x14ac:dyDescent="0.55000000000000004">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88"/>
      <c r="AG11" s="294"/>
      <c r="AH11" s="294"/>
      <c r="AI11" s="294"/>
      <c r="AJ11" s="294"/>
      <c r="AK11" s="294"/>
      <c r="AL11" s="294"/>
      <c r="AM11" s="295"/>
      <c r="AN11" s="295"/>
      <c r="AO11" s="295"/>
      <c r="AP11" s="295"/>
      <c r="AQ11" s="295"/>
      <c r="AR11" s="295"/>
      <c r="AS11" s="295"/>
      <c r="AT11" s="295"/>
      <c r="AU11" s="295"/>
      <c r="AV11" s="295"/>
      <c r="AW11" s="295"/>
      <c r="AX11" s="295"/>
      <c r="AY11" s="295"/>
      <c r="AZ11" s="295"/>
      <c r="BA11" s="295"/>
      <c r="BB11" s="295"/>
      <c r="BC11" s="295"/>
      <c r="BD11" s="296"/>
      <c r="BE11" s="296"/>
      <c r="BF11" s="296"/>
      <c r="BG11" s="296"/>
      <c r="BH11" s="296"/>
      <c r="BI11" s="296"/>
      <c r="BJ11" s="88"/>
    </row>
    <row r="12" spans="1:62" ht="18" customHeight="1" x14ac:dyDescent="0.55000000000000004">
      <c r="A12" s="30"/>
      <c r="B12" s="30" t="s">
        <v>15</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88"/>
      <c r="AG12" s="88"/>
      <c r="AH12" s="88"/>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row>
    <row r="13" spans="1:62" ht="18" customHeight="1" x14ac:dyDescent="0.55000000000000004">
      <c r="A13" s="30"/>
      <c r="B13" s="281" t="s">
        <v>7</v>
      </c>
      <c r="C13" s="282"/>
      <c r="D13" s="282"/>
      <c r="E13" s="282"/>
      <c r="F13" s="282"/>
      <c r="G13" s="282"/>
      <c r="H13" s="282"/>
      <c r="I13" s="282"/>
      <c r="J13" s="282"/>
      <c r="K13" s="283"/>
      <c r="L13" s="284"/>
      <c r="M13" s="285"/>
      <c r="N13" s="285"/>
      <c r="O13" s="285"/>
      <c r="P13" s="285"/>
      <c r="Q13" s="285"/>
      <c r="R13" s="285"/>
      <c r="S13" s="285"/>
      <c r="T13" s="285"/>
      <c r="U13" s="285"/>
      <c r="V13" s="285"/>
      <c r="W13" s="285"/>
      <c r="X13" s="285"/>
      <c r="Y13" s="285"/>
      <c r="Z13" s="285"/>
      <c r="AA13" s="285"/>
      <c r="AB13" s="285"/>
      <c r="AC13" s="285"/>
      <c r="AD13" s="286"/>
      <c r="AE13" s="30"/>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row>
    <row r="14" spans="1:62" ht="18" customHeight="1" x14ac:dyDescent="0.55000000000000004">
      <c r="A14" s="30"/>
      <c r="B14" s="281" t="s">
        <v>8</v>
      </c>
      <c r="C14" s="282"/>
      <c r="D14" s="282"/>
      <c r="E14" s="282"/>
      <c r="F14" s="282"/>
      <c r="G14" s="282"/>
      <c r="H14" s="282"/>
      <c r="I14" s="282"/>
      <c r="J14" s="282"/>
      <c r="K14" s="283"/>
      <c r="L14" s="284"/>
      <c r="M14" s="285"/>
      <c r="N14" s="285"/>
      <c r="O14" s="285"/>
      <c r="P14" s="285"/>
      <c r="Q14" s="285"/>
      <c r="R14" s="285"/>
      <c r="S14" s="285"/>
      <c r="T14" s="285"/>
      <c r="U14" s="285"/>
      <c r="V14" s="285"/>
      <c r="W14" s="285"/>
      <c r="X14" s="285"/>
      <c r="Y14" s="285"/>
      <c r="Z14" s="285"/>
      <c r="AA14" s="285"/>
      <c r="AB14" s="285"/>
      <c r="AC14" s="285"/>
      <c r="AD14" s="286"/>
      <c r="AE14" s="30"/>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row>
    <row r="15" spans="1:62" ht="18" customHeight="1" x14ac:dyDescent="0.55000000000000004">
      <c r="A15" s="47"/>
      <c r="B15" s="281" t="s">
        <v>9</v>
      </c>
      <c r="C15" s="282"/>
      <c r="D15" s="282"/>
      <c r="E15" s="282"/>
      <c r="F15" s="282"/>
      <c r="G15" s="282"/>
      <c r="H15" s="282"/>
      <c r="I15" s="282"/>
      <c r="J15" s="282"/>
      <c r="K15" s="283"/>
      <c r="L15" s="287" t="s">
        <v>2</v>
      </c>
      <c r="M15" s="288"/>
      <c r="N15" s="288"/>
      <c r="O15" s="288"/>
      <c r="P15" s="288"/>
      <c r="Q15" s="288"/>
      <c r="R15" s="288"/>
      <c r="S15" s="288"/>
      <c r="T15" s="288"/>
      <c r="U15" s="288"/>
      <c r="V15" s="285"/>
      <c r="W15" s="285"/>
      <c r="X15" s="25" t="s">
        <v>3</v>
      </c>
      <c r="Y15" s="285"/>
      <c r="Z15" s="285"/>
      <c r="AA15" s="25" t="s">
        <v>10</v>
      </c>
      <c r="AB15" s="285"/>
      <c r="AC15" s="285"/>
      <c r="AD15" s="26" t="s">
        <v>4</v>
      </c>
      <c r="AE15" s="30"/>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row>
    <row r="16" spans="1:62" ht="18" customHeight="1" x14ac:dyDescent="0.55000000000000004">
      <c r="A16" s="47"/>
      <c r="B16" s="281" t="s">
        <v>11</v>
      </c>
      <c r="C16" s="282"/>
      <c r="D16" s="282"/>
      <c r="E16" s="282"/>
      <c r="F16" s="282"/>
      <c r="G16" s="282"/>
      <c r="H16" s="282"/>
      <c r="I16" s="282"/>
      <c r="J16" s="282"/>
      <c r="K16" s="283"/>
      <c r="L16" s="284"/>
      <c r="M16" s="285"/>
      <c r="N16" s="285"/>
      <c r="O16" s="285"/>
      <c r="P16" s="285"/>
      <c r="Q16" s="285"/>
      <c r="R16" s="285"/>
      <c r="S16" s="285"/>
      <c r="T16" s="285"/>
      <c r="U16" s="285"/>
      <c r="V16" s="285"/>
      <c r="W16" s="285"/>
      <c r="X16" s="285"/>
      <c r="Y16" s="285"/>
      <c r="Z16" s="285"/>
      <c r="AA16" s="285"/>
      <c r="AB16" s="285"/>
      <c r="AC16" s="285"/>
      <c r="AD16" s="286"/>
      <c r="AE16" s="30"/>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row>
    <row r="17" spans="1:62" ht="18" customHeight="1" x14ac:dyDescent="0.55000000000000004">
      <c r="A17" s="47"/>
      <c r="B17" s="27" t="s">
        <v>12</v>
      </c>
      <c r="C17" s="27"/>
      <c r="D17" s="27"/>
      <c r="E17" s="27"/>
      <c r="F17" s="27"/>
      <c r="G17" s="27"/>
      <c r="H17" s="27"/>
      <c r="I17" s="27"/>
      <c r="J17" s="27"/>
      <c r="K17" s="28" t="s">
        <v>54</v>
      </c>
      <c r="L17" s="287" t="s">
        <v>2</v>
      </c>
      <c r="M17" s="288"/>
      <c r="N17" s="288"/>
      <c r="O17" s="288"/>
      <c r="P17" s="288"/>
      <c r="Q17" s="288"/>
      <c r="R17" s="288"/>
      <c r="S17" s="288"/>
      <c r="T17" s="288"/>
      <c r="U17" s="288"/>
      <c r="V17" s="285"/>
      <c r="W17" s="285"/>
      <c r="X17" s="25" t="s">
        <v>3</v>
      </c>
      <c r="Y17" s="285"/>
      <c r="Z17" s="285"/>
      <c r="AA17" s="25" t="s">
        <v>10</v>
      </c>
      <c r="AB17" s="285"/>
      <c r="AC17" s="285"/>
      <c r="AD17" s="26" t="s">
        <v>4</v>
      </c>
      <c r="AE17" s="30"/>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row>
    <row r="18" spans="1:62" ht="18" customHeight="1" x14ac:dyDescent="0.55000000000000004">
      <c r="A18" s="47"/>
      <c r="B18" s="27"/>
      <c r="C18" s="27"/>
      <c r="D18" s="27"/>
      <c r="E18" s="27"/>
      <c r="F18" s="27"/>
      <c r="G18" s="27"/>
      <c r="H18" s="27"/>
      <c r="I18" s="27"/>
      <c r="J18" s="27"/>
      <c r="K18" s="29" t="s">
        <v>53</v>
      </c>
      <c r="L18" s="287" t="s">
        <v>2</v>
      </c>
      <c r="M18" s="288"/>
      <c r="N18" s="288"/>
      <c r="O18" s="288"/>
      <c r="P18" s="288"/>
      <c r="Q18" s="288"/>
      <c r="R18" s="288"/>
      <c r="S18" s="288"/>
      <c r="T18" s="288"/>
      <c r="U18" s="288"/>
      <c r="V18" s="285"/>
      <c r="W18" s="285"/>
      <c r="X18" s="25" t="s">
        <v>3</v>
      </c>
      <c r="Y18" s="285"/>
      <c r="Z18" s="285"/>
      <c r="AA18" s="25" t="s">
        <v>10</v>
      </c>
      <c r="AB18" s="285"/>
      <c r="AC18" s="285"/>
      <c r="AD18" s="26" t="s">
        <v>4</v>
      </c>
      <c r="AE18" s="30"/>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row>
    <row r="19" spans="1:62" ht="18" customHeight="1" x14ac:dyDescent="0.55000000000000004">
      <c r="A19" s="47"/>
      <c r="B19" s="281" t="s">
        <v>13</v>
      </c>
      <c r="C19" s="282"/>
      <c r="D19" s="282"/>
      <c r="E19" s="282"/>
      <c r="F19" s="282"/>
      <c r="G19" s="282"/>
      <c r="H19" s="282"/>
      <c r="I19" s="282"/>
      <c r="J19" s="282"/>
      <c r="K19" s="283"/>
      <c r="L19" s="284"/>
      <c r="M19" s="285"/>
      <c r="N19" s="285"/>
      <c r="O19" s="285"/>
      <c r="P19" s="285"/>
      <c r="Q19" s="285"/>
      <c r="R19" s="285"/>
      <c r="S19" s="285"/>
      <c r="T19" s="285"/>
      <c r="U19" s="285"/>
      <c r="V19" s="285"/>
      <c r="W19" s="285"/>
      <c r="X19" s="285"/>
      <c r="Y19" s="285"/>
      <c r="Z19" s="285"/>
      <c r="AA19" s="285"/>
      <c r="AB19" s="285"/>
      <c r="AC19" s="285"/>
      <c r="AD19" s="286"/>
      <c r="AE19" s="30"/>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row>
    <row r="20" spans="1:62" ht="18" customHeight="1" x14ac:dyDescent="0.55000000000000004">
      <c r="A20" s="47"/>
      <c r="B20" s="281" t="s">
        <v>14</v>
      </c>
      <c r="C20" s="282"/>
      <c r="D20" s="282"/>
      <c r="E20" s="282"/>
      <c r="F20" s="282"/>
      <c r="G20" s="282"/>
      <c r="H20" s="282"/>
      <c r="I20" s="282"/>
      <c r="J20" s="282"/>
      <c r="K20" s="283"/>
      <c r="L20" s="284"/>
      <c r="M20" s="285"/>
      <c r="N20" s="285"/>
      <c r="O20" s="285"/>
      <c r="P20" s="285"/>
      <c r="Q20" s="285"/>
      <c r="R20" s="285"/>
      <c r="S20" s="285"/>
      <c r="T20" s="285"/>
      <c r="U20" s="285"/>
      <c r="V20" s="285"/>
      <c r="W20" s="285"/>
      <c r="X20" s="285"/>
      <c r="Y20" s="285"/>
      <c r="Z20" s="285"/>
      <c r="AA20" s="285"/>
      <c r="AB20" s="285"/>
      <c r="AC20" s="285"/>
      <c r="AD20" s="286"/>
      <c r="AE20" s="30"/>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row>
    <row r="21" spans="1:62" ht="18" customHeight="1" thickBot="1" x14ac:dyDescent="0.6">
      <c r="A21" s="30"/>
      <c r="B21" s="48"/>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row>
    <row r="22" spans="1:62" ht="18" customHeight="1" x14ac:dyDescent="0.55000000000000004">
      <c r="A22" s="47"/>
      <c r="B22" s="49" t="s">
        <v>174</v>
      </c>
      <c r="C22" s="50"/>
      <c r="D22" s="50"/>
      <c r="E22" s="50"/>
      <c r="F22" s="50"/>
      <c r="G22" s="50"/>
      <c r="H22" s="50"/>
      <c r="I22" s="50"/>
      <c r="J22" s="289">
        <f>SUM('【ｼｰﾄ2】鑑 (別紙)'!$V$5, '【ｼｰﾄ2】鑑 (別紙)'!$V$6, '【ｼｰﾄ2】鑑 (別紙)'!$V$8, '【ｼｰﾄ2】鑑 (別紙)'!$V$9, '【ｼｰﾄ2】鑑 (別紙)'!$V$11, '【ｼｰﾄ2】鑑 (別紙)'!$V$25)</f>
        <v>0</v>
      </c>
      <c r="K22" s="206"/>
      <c r="L22" s="206"/>
      <c r="M22" s="206"/>
      <c r="N22" s="206"/>
      <c r="O22" s="206"/>
      <c r="P22" s="206"/>
      <c r="Q22" s="206"/>
      <c r="R22" s="206"/>
      <c r="S22" s="207"/>
      <c r="T22" s="30"/>
      <c r="U22" s="51" t="s">
        <v>72</v>
      </c>
      <c r="V22" s="52"/>
      <c r="W22" s="52"/>
      <c r="X22" s="52"/>
      <c r="Y22" s="290">
        <f>ROUNDDOWN(J22 * 0.1, 0)</f>
        <v>0</v>
      </c>
      <c r="Z22" s="290"/>
      <c r="AA22" s="290"/>
      <c r="AB22" s="290"/>
      <c r="AC22" s="290"/>
      <c r="AD22" s="290"/>
      <c r="AE22" s="30"/>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row>
    <row r="23" spans="1:62" ht="18" customHeight="1" thickBot="1" x14ac:dyDescent="0.6">
      <c r="A23" s="47"/>
      <c r="B23" s="53" t="s">
        <v>57</v>
      </c>
      <c r="C23" s="54"/>
      <c r="D23" s="54"/>
      <c r="E23" s="54"/>
      <c r="F23" s="54"/>
      <c r="G23" s="54"/>
      <c r="H23" s="54"/>
      <c r="I23" s="54"/>
      <c r="J23" s="208">
        <f>SUM(J22+Y22)</f>
        <v>0</v>
      </c>
      <c r="K23" s="208"/>
      <c r="L23" s="208"/>
      <c r="M23" s="208"/>
      <c r="N23" s="208"/>
      <c r="O23" s="208"/>
      <c r="P23" s="208"/>
      <c r="Q23" s="208"/>
      <c r="R23" s="208"/>
      <c r="S23" s="209"/>
      <c r="T23" s="30"/>
      <c r="U23" s="51" t="s">
        <v>73</v>
      </c>
      <c r="V23" s="52"/>
      <c r="W23" s="52"/>
      <c r="X23" s="52"/>
      <c r="Y23" s="272">
        <v>0.1</v>
      </c>
      <c r="Z23" s="272"/>
      <c r="AA23" s="272"/>
      <c r="AB23" s="272"/>
      <c r="AC23" s="272"/>
      <c r="AD23" s="272"/>
      <c r="AE23" s="30"/>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row>
    <row r="24" spans="1:62" ht="18" customHeight="1" thickTop="1" x14ac:dyDescent="0.55000000000000004">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row>
    <row r="25" spans="1:62" ht="18" customHeight="1" x14ac:dyDescent="0.55000000000000004">
      <c r="A25" s="30"/>
      <c r="B25" s="55" t="s">
        <v>75</v>
      </c>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row>
    <row r="26" spans="1:62" ht="18" customHeight="1" x14ac:dyDescent="0.55000000000000004">
      <c r="A26" s="30"/>
      <c r="B26" s="284" t="s">
        <v>56</v>
      </c>
      <c r="C26" s="285"/>
      <c r="D26" s="285"/>
      <c r="E26" s="285"/>
      <c r="F26" s="285"/>
      <c r="G26" s="285"/>
      <c r="H26" s="285"/>
      <c r="I26" s="285"/>
      <c r="J26" s="285"/>
      <c r="K26" s="285"/>
      <c r="L26" s="285"/>
      <c r="M26" s="285"/>
      <c r="N26" s="285"/>
      <c r="O26" s="285"/>
      <c r="P26" s="285"/>
      <c r="Q26" s="285"/>
      <c r="R26" s="285"/>
      <c r="S26" s="285"/>
      <c r="T26" s="285"/>
      <c r="U26" s="286"/>
      <c r="V26" s="197" t="s">
        <v>79</v>
      </c>
      <c r="W26" s="198"/>
      <c r="X26" s="198"/>
      <c r="Y26" s="198"/>
      <c r="Z26" s="198"/>
      <c r="AA26" s="198"/>
      <c r="AB26" s="198"/>
      <c r="AC26" s="198"/>
      <c r="AD26" s="199"/>
      <c r="AE26" s="30"/>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row>
    <row r="27" spans="1:62" ht="18" customHeight="1" x14ac:dyDescent="0.55000000000000004">
      <c r="A27" s="47"/>
      <c r="B27" s="74" t="s">
        <v>74</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28"/>
      <c r="AE27" s="30"/>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row>
    <row r="28" spans="1:62" ht="18" customHeight="1" x14ac:dyDescent="0.55000000000000004">
      <c r="A28" s="47"/>
      <c r="B28" s="30"/>
      <c r="C28" s="30"/>
      <c r="D28" s="291"/>
      <c r="E28" s="292"/>
      <c r="F28" s="292"/>
      <c r="G28" s="292"/>
      <c r="H28" s="292"/>
      <c r="I28" s="292"/>
      <c r="J28" s="292"/>
      <c r="K28" s="292"/>
      <c r="L28" s="292"/>
      <c r="M28" s="292"/>
      <c r="N28" s="292"/>
      <c r="O28" s="292"/>
      <c r="P28" s="292"/>
      <c r="Q28" s="292"/>
      <c r="R28" s="292"/>
      <c r="S28" s="292"/>
      <c r="T28" s="292"/>
      <c r="U28" s="293"/>
      <c r="V28" s="278"/>
      <c r="W28" s="279"/>
      <c r="X28" s="279"/>
      <c r="Y28" s="279"/>
      <c r="Z28" s="279"/>
      <c r="AA28" s="279"/>
      <c r="AB28" s="279"/>
      <c r="AC28" s="279"/>
      <c r="AD28" s="280"/>
      <c r="AE28" s="30"/>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row>
    <row r="29" spans="1:62" ht="18" customHeight="1" x14ac:dyDescent="0.55000000000000004">
      <c r="A29" s="47"/>
      <c r="B29" s="30"/>
      <c r="C29" s="30"/>
      <c r="D29" s="291"/>
      <c r="E29" s="292"/>
      <c r="F29" s="292"/>
      <c r="G29" s="292"/>
      <c r="H29" s="292"/>
      <c r="I29" s="292"/>
      <c r="J29" s="292"/>
      <c r="K29" s="292"/>
      <c r="L29" s="292"/>
      <c r="M29" s="292"/>
      <c r="N29" s="292"/>
      <c r="O29" s="292"/>
      <c r="P29" s="292"/>
      <c r="Q29" s="292"/>
      <c r="R29" s="292"/>
      <c r="S29" s="292"/>
      <c r="T29" s="292"/>
      <c r="U29" s="293"/>
      <c r="V29" s="278"/>
      <c r="W29" s="279"/>
      <c r="X29" s="279"/>
      <c r="Y29" s="279"/>
      <c r="Z29" s="279"/>
      <c r="AA29" s="279"/>
      <c r="AB29" s="279"/>
      <c r="AC29" s="279"/>
      <c r="AD29" s="280"/>
      <c r="AE29" s="30"/>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row>
    <row r="30" spans="1:62" ht="18" customHeight="1" x14ac:dyDescent="0.55000000000000004">
      <c r="A30" s="47"/>
      <c r="B30" s="30"/>
      <c r="C30" s="30"/>
      <c r="D30" s="291"/>
      <c r="E30" s="292"/>
      <c r="F30" s="292"/>
      <c r="G30" s="292"/>
      <c r="H30" s="292"/>
      <c r="I30" s="292"/>
      <c r="J30" s="292"/>
      <c r="K30" s="292"/>
      <c r="L30" s="292"/>
      <c r="M30" s="292"/>
      <c r="N30" s="292"/>
      <c r="O30" s="292"/>
      <c r="P30" s="292"/>
      <c r="Q30" s="292"/>
      <c r="R30" s="292"/>
      <c r="S30" s="292"/>
      <c r="T30" s="292"/>
      <c r="U30" s="293"/>
      <c r="V30" s="278"/>
      <c r="W30" s="279"/>
      <c r="X30" s="279"/>
      <c r="Y30" s="279"/>
      <c r="Z30" s="279"/>
      <c r="AA30" s="279"/>
      <c r="AB30" s="279"/>
      <c r="AC30" s="279"/>
      <c r="AD30" s="280"/>
      <c r="AE30" s="30"/>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row>
    <row r="31" spans="1:62" ht="18" customHeight="1" x14ac:dyDescent="0.55000000000000004">
      <c r="A31" s="47"/>
      <c r="B31" s="30"/>
      <c r="C31" s="30"/>
      <c r="D31" s="291"/>
      <c r="E31" s="292"/>
      <c r="F31" s="292"/>
      <c r="G31" s="292"/>
      <c r="H31" s="292"/>
      <c r="I31" s="292"/>
      <c r="J31" s="292"/>
      <c r="K31" s="292"/>
      <c r="L31" s="292"/>
      <c r="M31" s="292"/>
      <c r="N31" s="292"/>
      <c r="O31" s="292"/>
      <c r="P31" s="292"/>
      <c r="Q31" s="292"/>
      <c r="R31" s="292"/>
      <c r="S31" s="292"/>
      <c r="T31" s="292"/>
      <c r="U31" s="293"/>
      <c r="V31" s="278"/>
      <c r="W31" s="279"/>
      <c r="X31" s="279"/>
      <c r="Y31" s="279"/>
      <c r="Z31" s="279"/>
      <c r="AA31" s="279"/>
      <c r="AB31" s="279"/>
      <c r="AC31" s="279"/>
      <c r="AD31" s="280"/>
      <c r="AE31" s="30"/>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row>
    <row r="32" spans="1:62" ht="18" customHeight="1" x14ac:dyDescent="0.55000000000000004">
      <c r="A32" s="47"/>
      <c r="B32" s="30"/>
      <c r="C32" s="30"/>
      <c r="D32" s="291"/>
      <c r="E32" s="292"/>
      <c r="F32" s="292"/>
      <c r="G32" s="292"/>
      <c r="H32" s="292"/>
      <c r="I32" s="292"/>
      <c r="J32" s="292"/>
      <c r="K32" s="292"/>
      <c r="L32" s="292"/>
      <c r="M32" s="292"/>
      <c r="N32" s="292"/>
      <c r="O32" s="292"/>
      <c r="P32" s="292"/>
      <c r="Q32" s="292"/>
      <c r="R32" s="292"/>
      <c r="S32" s="292"/>
      <c r="T32" s="292"/>
      <c r="U32" s="293"/>
      <c r="V32" s="278"/>
      <c r="W32" s="279"/>
      <c r="X32" s="279"/>
      <c r="Y32" s="279"/>
      <c r="Z32" s="279"/>
      <c r="AA32" s="279"/>
      <c r="AB32" s="279"/>
      <c r="AC32" s="279"/>
      <c r="AD32" s="280"/>
      <c r="AE32" s="30"/>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row>
    <row r="33" spans="1:62" ht="18" customHeight="1" x14ac:dyDescent="0.55000000000000004">
      <c r="A33" s="47"/>
      <c r="B33" s="30"/>
      <c r="C33" s="30"/>
      <c r="D33" s="291"/>
      <c r="E33" s="292"/>
      <c r="F33" s="292"/>
      <c r="G33" s="292"/>
      <c r="H33" s="292"/>
      <c r="I33" s="292"/>
      <c r="J33" s="292"/>
      <c r="K33" s="292"/>
      <c r="L33" s="292"/>
      <c r="M33" s="292"/>
      <c r="N33" s="292"/>
      <c r="O33" s="292"/>
      <c r="P33" s="292"/>
      <c r="Q33" s="292"/>
      <c r="R33" s="292"/>
      <c r="S33" s="292"/>
      <c r="T33" s="292"/>
      <c r="U33" s="293"/>
      <c r="V33" s="278"/>
      <c r="W33" s="279"/>
      <c r="X33" s="279"/>
      <c r="Y33" s="279"/>
      <c r="Z33" s="279"/>
      <c r="AA33" s="279"/>
      <c r="AB33" s="279"/>
      <c r="AC33" s="279"/>
      <c r="AD33" s="280"/>
      <c r="AE33" s="30"/>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row>
    <row r="34" spans="1:62" ht="18" customHeight="1" x14ac:dyDescent="0.55000000000000004">
      <c r="A34" s="47"/>
      <c r="B34" s="30"/>
      <c r="C34" s="30"/>
      <c r="D34" s="291"/>
      <c r="E34" s="292"/>
      <c r="F34" s="292"/>
      <c r="G34" s="292"/>
      <c r="H34" s="292"/>
      <c r="I34" s="292"/>
      <c r="J34" s="292"/>
      <c r="K34" s="292"/>
      <c r="L34" s="292"/>
      <c r="M34" s="292"/>
      <c r="N34" s="292"/>
      <c r="O34" s="292"/>
      <c r="P34" s="292"/>
      <c r="Q34" s="292"/>
      <c r="R34" s="292"/>
      <c r="S34" s="292"/>
      <c r="T34" s="292"/>
      <c r="U34" s="293"/>
      <c r="V34" s="278"/>
      <c r="W34" s="279"/>
      <c r="X34" s="279"/>
      <c r="Y34" s="279"/>
      <c r="Z34" s="279"/>
      <c r="AA34" s="279"/>
      <c r="AB34" s="279"/>
      <c r="AC34" s="279"/>
      <c r="AD34" s="280"/>
      <c r="AE34" s="30"/>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row>
    <row r="35" spans="1:62" ht="18" customHeight="1" x14ac:dyDescent="0.55000000000000004">
      <c r="A35" s="30"/>
      <c r="B35" s="33"/>
      <c r="C35" s="29"/>
      <c r="D35" s="291"/>
      <c r="E35" s="292"/>
      <c r="F35" s="292"/>
      <c r="G35" s="292"/>
      <c r="H35" s="292"/>
      <c r="I35" s="292"/>
      <c r="J35" s="292"/>
      <c r="K35" s="292"/>
      <c r="L35" s="292"/>
      <c r="M35" s="292"/>
      <c r="N35" s="292"/>
      <c r="O35" s="292"/>
      <c r="P35" s="292"/>
      <c r="Q35" s="292"/>
      <c r="R35" s="292"/>
      <c r="S35" s="292"/>
      <c r="T35" s="292"/>
      <c r="U35" s="293"/>
      <c r="V35" s="278"/>
      <c r="W35" s="279"/>
      <c r="X35" s="279"/>
      <c r="Y35" s="279"/>
      <c r="Z35" s="279"/>
      <c r="AA35" s="279"/>
      <c r="AB35" s="279"/>
      <c r="AC35" s="279"/>
      <c r="AD35" s="280"/>
      <c r="AE35" s="30"/>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row>
    <row r="36" spans="1:62" ht="18" customHeight="1" x14ac:dyDescent="0.55000000000000004">
      <c r="A36" s="30"/>
      <c r="B36" s="30"/>
      <c r="C36" s="30"/>
      <c r="D36" s="30"/>
      <c r="E36" s="30"/>
      <c r="F36" s="30"/>
      <c r="G36" s="30"/>
      <c r="H36" s="30"/>
      <c r="I36" s="30"/>
      <c r="J36" s="30"/>
      <c r="K36" s="30"/>
      <c r="L36" s="30"/>
      <c r="M36" s="30"/>
      <c r="N36" s="30"/>
      <c r="O36" s="30"/>
      <c r="P36" s="30"/>
      <c r="Q36" s="30"/>
      <c r="R36" s="30"/>
      <c r="S36" s="30"/>
      <c r="T36" s="30"/>
      <c r="U36" s="30"/>
      <c r="V36" s="56"/>
      <c r="W36" s="56"/>
      <c r="X36" s="56"/>
      <c r="Y36" s="56"/>
      <c r="Z36" s="56"/>
      <c r="AA36" s="56"/>
      <c r="AB36" s="30"/>
      <c r="AC36" s="30"/>
      <c r="AD36" s="57"/>
      <c r="AE36" s="30"/>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row>
    <row r="37" spans="1:62" ht="18" customHeight="1" x14ac:dyDescent="0.55000000000000004">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row>
    <row r="38" spans="1:62" ht="18" customHeight="1" x14ac:dyDescent="0.55000000000000004">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E38" s="30"/>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row>
    <row r="39" spans="1:62" ht="18" customHeight="1" x14ac:dyDescent="0.55000000000000004">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58" t="s">
        <v>32</v>
      </c>
      <c r="AE39" s="30"/>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row>
    <row r="40" spans="1:62" ht="18" customHeight="1" x14ac:dyDescent="0.55000000000000004">
      <c r="A40" s="30"/>
      <c r="B40" s="30"/>
      <c r="C40" s="30"/>
      <c r="D40" s="30"/>
      <c r="E40" s="30"/>
      <c r="G40" s="30"/>
      <c r="H40" s="30"/>
      <c r="I40" s="30"/>
      <c r="J40" s="30"/>
      <c r="K40" s="30"/>
      <c r="L40" s="30"/>
      <c r="M40" s="30"/>
      <c r="N40" s="30"/>
      <c r="O40" s="30"/>
      <c r="P40" s="30"/>
      <c r="Q40" s="30"/>
      <c r="R40" s="30"/>
      <c r="S40" s="30"/>
      <c r="T40" s="30"/>
      <c r="U40" s="30"/>
      <c r="V40" s="30"/>
      <c r="W40" s="30"/>
      <c r="X40" s="30"/>
      <c r="Y40" s="30"/>
      <c r="Z40" s="30"/>
      <c r="AA40" s="30"/>
      <c r="AB40" s="30"/>
      <c r="AC40" s="30"/>
      <c r="AD40" s="31"/>
      <c r="AE40" s="30"/>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row>
    <row r="41" spans="1:62" ht="18" customHeight="1" x14ac:dyDescent="0.55000000000000004"/>
    <row r="42" spans="1:62" ht="18" customHeight="1" x14ac:dyDescent="0.55000000000000004"/>
    <row r="43" spans="1:62" ht="18" customHeight="1" x14ac:dyDescent="0.55000000000000004"/>
    <row r="44" spans="1:62" ht="18" customHeight="1" x14ac:dyDescent="0.55000000000000004"/>
    <row r="45" spans="1:62" ht="18" customHeight="1" x14ac:dyDescent="0.55000000000000004"/>
    <row r="46" spans="1:62" ht="18" customHeight="1" x14ac:dyDescent="0.55000000000000004"/>
    <row r="47" spans="1:62" ht="18" customHeight="1" x14ac:dyDescent="0.55000000000000004"/>
    <row r="48" spans="1:62" ht="18" customHeight="1" x14ac:dyDescent="0.55000000000000004"/>
    <row r="49" ht="18" customHeight="1" x14ac:dyDescent="0.55000000000000004"/>
    <row r="50" ht="18" customHeight="1" x14ac:dyDescent="0.55000000000000004"/>
    <row r="51" ht="18" customHeight="1" x14ac:dyDescent="0.55000000000000004"/>
    <row r="52" ht="18" customHeight="1" x14ac:dyDescent="0.55000000000000004"/>
    <row r="53" ht="18" customHeight="1" x14ac:dyDescent="0.55000000000000004"/>
    <row r="54" ht="18" customHeight="1" x14ac:dyDescent="0.55000000000000004"/>
    <row r="55" ht="18" customHeight="1" x14ac:dyDescent="0.55000000000000004"/>
    <row r="56" ht="18" customHeight="1" x14ac:dyDescent="0.55000000000000004"/>
    <row r="57" ht="18" customHeight="1" x14ac:dyDescent="0.55000000000000004"/>
  </sheetData>
  <mergeCells count="67">
    <mergeCell ref="AG9:AL11"/>
    <mergeCell ref="AM9:BC11"/>
    <mergeCell ref="BD9:BI11"/>
    <mergeCell ref="AF1:BJ2"/>
    <mergeCell ref="AG8:AL8"/>
    <mergeCell ref="AM8:BC8"/>
    <mergeCell ref="BD8:BI8"/>
    <mergeCell ref="D33:U33"/>
    <mergeCell ref="D34:U34"/>
    <mergeCell ref="D35:U35"/>
    <mergeCell ref="V33:AD33"/>
    <mergeCell ref="V34:AD34"/>
    <mergeCell ref="V35:AD35"/>
    <mergeCell ref="D30:U30"/>
    <mergeCell ref="D31:U31"/>
    <mergeCell ref="D32:U32"/>
    <mergeCell ref="V30:AD30"/>
    <mergeCell ref="V31:AD31"/>
    <mergeCell ref="V32:AD32"/>
    <mergeCell ref="B26:U26"/>
    <mergeCell ref="V26:AD26"/>
    <mergeCell ref="D28:U28"/>
    <mergeCell ref="D29:U29"/>
    <mergeCell ref="V28:AD28"/>
    <mergeCell ref="V29:AD29"/>
    <mergeCell ref="B20:K20"/>
    <mergeCell ref="L20:AD20"/>
    <mergeCell ref="J22:S22"/>
    <mergeCell ref="J23:S23"/>
    <mergeCell ref="Y22:AD22"/>
    <mergeCell ref="Y23:AD23"/>
    <mergeCell ref="L18:U18"/>
    <mergeCell ref="V18:W18"/>
    <mergeCell ref="Y18:Z18"/>
    <mergeCell ref="AB18:AC18"/>
    <mergeCell ref="B19:K19"/>
    <mergeCell ref="L19:AD19"/>
    <mergeCell ref="B16:K16"/>
    <mergeCell ref="L16:AD16"/>
    <mergeCell ref="L17:U17"/>
    <mergeCell ref="V17:W17"/>
    <mergeCell ref="Y17:Z17"/>
    <mergeCell ref="AB17:AC17"/>
    <mergeCell ref="B13:K13"/>
    <mergeCell ref="L13:AD13"/>
    <mergeCell ref="B14:K14"/>
    <mergeCell ref="L14:AD14"/>
    <mergeCell ref="B15:K15"/>
    <mergeCell ref="L15:U15"/>
    <mergeCell ref="V15:W15"/>
    <mergeCell ref="Y15:Z15"/>
    <mergeCell ref="AB15:AC15"/>
    <mergeCell ref="U6:AD6"/>
    <mergeCell ref="M8:AD8"/>
    <mergeCell ref="M10:N10"/>
    <mergeCell ref="P10:Q10"/>
    <mergeCell ref="S10:T10"/>
    <mergeCell ref="W10:X10"/>
    <mergeCell ref="Z10:AA10"/>
    <mergeCell ref="AC10:AD10"/>
    <mergeCell ref="X1:AD1"/>
    <mergeCell ref="B2:C2"/>
    <mergeCell ref="L2:M2"/>
    <mergeCell ref="X2:Y2"/>
    <mergeCell ref="B4:L5"/>
    <mergeCell ref="M4:N5"/>
    <mergeCell ref="U4:AD4"/>
  </mergeCells>
  <phoneticPr fontId="5"/>
  <conditionalFormatting sqref="A1:AE34 A41:AE960">
    <cfRule type="expression" priority="1" stopIfTrue="1">
      <formula>OR(マスタースイッチ="", AND($A7&lt;&gt;"", $B7&lt;&gt;"", $E7&lt;&gt;"", $H7&lt;&gt;"", $I7&lt;&gt;"", $I7&lt;&gt;0, $K7&lt;&gt;0))</formula>
    </cfRule>
  </conditionalFormatting>
  <conditionalFormatting sqref="A35:AE40">
    <cfRule type="expression" priority="299" stopIfTrue="1">
      <formula>OR(マスタースイッチ="", AND(#REF!&lt;&gt;"", #REF!&lt;&gt;"", #REF!&lt;&gt;"", #REF!&lt;&gt;"", #REF!&lt;&gt;"", #REF!&lt;&gt;0, #REF!&lt;&gt;0))</formula>
    </cfRule>
  </conditionalFormatting>
  <conditionalFormatting sqref="B4">
    <cfRule type="containsBlanks" dxfId="160" priority="13">
      <formula>LEN(TRIM(B4))=0</formula>
    </cfRule>
  </conditionalFormatting>
  <conditionalFormatting sqref="B2:C2">
    <cfRule type="containsBlanks" dxfId="159" priority="19">
      <formula>LEN(TRIM(B2))=0</formula>
    </cfRule>
  </conditionalFormatting>
  <conditionalFormatting sqref="D28:AD35">
    <cfRule type="containsBlanks" dxfId="158" priority="5">
      <formula>LEN(TRIM(D28))=0</formula>
    </cfRule>
  </conditionalFormatting>
  <conditionalFormatting sqref="I2">
    <cfRule type="containsBlanks" dxfId="157" priority="18">
      <formula>LEN(TRIM(I2))=0</formula>
    </cfRule>
  </conditionalFormatting>
  <conditionalFormatting sqref="J23">
    <cfRule type="cellIs" dxfId="156" priority="9" operator="lessThanOrEqual">
      <formula>0</formula>
    </cfRule>
  </conditionalFormatting>
  <conditionalFormatting sqref="J22:S22">
    <cfRule type="cellIs" dxfId="155" priority="2" operator="lessThanOrEqual">
      <formula>0</formula>
    </cfRule>
  </conditionalFormatting>
  <conditionalFormatting sqref="J22:S23">
    <cfRule type="containsBlanks" dxfId="154" priority="8">
      <formula>LEN(TRIM(J22))=0</formula>
    </cfRule>
  </conditionalFormatting>
  <conditionalFormatting sqref="L2:M2">
    <cfRule type="containsBlanks" dxfId="153" priority="17">
      <formula>LEN(TRIM(L2))=0</formula>
    </cfRule>
  </conditionalFormatting>
  <conditionalFormatting sqref="L13:AD14 V15:W15 Y15:Z15 AB15:AC15 L16:AD16 V17:W18 Y17:Z18 AB17:AC18 L19:AD20">
    <cfRule type="containsBlanks" dxfId="152" priority="14">
      <formula>LEN(TRIM(L13))=0</formula>
    </cfRule>
  </conditionalFormatting>
  <conditionalFormatting sqref="U4:AD4 U6:AD6 M8:AD8 M10:N10 P10:Q10 S10:T10 W10:X10 Z10:AA10 AC10:AD10">
    <cfRule type="containsBlanks" dxfId="151" priority="11">
      <formula>LEN(TRIM(M4))=0</formula>
    </cfRule>
  </conditionalFormatting>
  <conditionalFormatting sqref="V15">
    <cfRule type="expression" dxfId="150" priority="25">
      <formula>$N$15&lt;&gt;""</formula>
    </cfRule>
  </conditionalFormatting>
  <conditionalFormatting sqref="V17:V18">
    <cfRule type="expression" dxfId="149" priority="20">
      <formula>$N$15&lt;&gt;""</formula>
    </cfRule>
  </conditionalFormatting>
  <conditionalFormatting sqref="X2:Y2 AA2 AC2">
    <cfRule type="containsBlanks" dxfId="148" priority="15">
      <formula>LEN(TRIM(X2))=0</formula>
    </cfRule>
  </conditionalFormatting>
  <conditionalFormatting sqref="X1:AD1">
    <cfRule type="containsBlanks" dxfId="147" priority="16">
      <formula>LEN(TRIM(X1))=0</formula>
    </cfRule>
  </conditionalFormatting>
  <conditionalFormatting sqref="Y15 Y17:Y18">
    <cfRule type="expression" dxfId="146" priority="23">
      <formula>$Q$15&lt;&gt;""</formula>
    </cfRule>
    <cfRule type="expression" dxfId="145" priority="24">
      <formula>$N$15&lt;&gt;""</formula>
    </cfRule>
  </conditionalFormatting>
  <conditionalFormatting sqref="Y22">
    <cfRule type="cellIs" dxfId="144" priority="3" operator="lessThanOrEqual">
      <formula>0</formula>
    </cfRule>
  </conditionalFormatting>
  <conditionalFormatting sqref="Y23">
    <cfRule type="containsBlanks" dxfId="143" priority="4">
      <formula>LEN(TRIM(Y23))=0</formula>
    </cfRule>
  </conditionalFormatting>
  <conditionalFormatting sqref="AB15 AB17:AB18">
    <cfRule type="expression" dxfId="142" priority="21">
      <formula>$T$15&lt;&gt;""</formula>
    </cfRule>
    <cfRule type="expression" dxfId="141" priority="22">
      <formula>$N$15&lt;&gt;""</formula>
    </cfRule>
  </conditionalFormatting>
  <printOptions horizontalCentered="1"/>
  <pageMargins left="0.25" right="0.25" top="0.75" bottom="0.75" header="0.3" footer="0.3"/>
  <pageSetup paperSize="9" scale="95" orientation="portrait" r:id="rId1"/>
  <headerFooter>
    <oddHeader>&amp;C見積書：鑑（2）</oddHeader>
    <oddFooter>&amp;C&amp;"游ゴシック,標準"&amp;9あわせて、建設業法第20条第１項等により、見積書において特に内訳明示することとされている経費を、別紙に記載いたします。</oddFooter>
  </headerFooter>
  <colBreaks count="1" manualBreakCount="1">
    <brk id="30" max="39"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7D460-C141-B343-A3A5-AC714AE9EC77}">
  <sheetPr>
    <tabColor theme="4" tint="0.79998168889431442"/>
  </sheetPr>
  <dimension ref="A1:BJ49"/>
  <sheetViews>
    <sheetView view="pageLayout" topLeftCell="A2" zoomScale="85" zoomScaleNormal="100" zoomScalePageLayoutView="85" workbookViewId="0">
      <selection activeCell="V11" sqref="V11:AD12"/>
    </sheetView>
  </sheetViews>
  <sheetFormatPr defaultColWidth="10.6640625" defaultRowHeight="15" x14ac:dyDescent="0.55000000000000004"/>
  <cols>
    <col min="1" max="75" width="3" style="38" customWidth="1"/>
    <col min="76" max="16384" width="10.6640625" style="38"/>
  </cols>
  <sheetData>
    <row r="1" spans="1:62" ht="18" customHeight="1" x14ac:dyDescent="0.55000000000000004">
      <c r="A1" s="30"/>
      <c r="B1" s="55" t="s">
        <v>29</v>
      </c>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222" t="s">
        <v>67</v>
      </c>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row>
    <row r="2" spans="1:62" ht="18" customHeight="1" x14ac:dyDescent="0.55000000000000004">
      <c r="A2" s="30"/>
      <c r="B2" s="70" t="s">
        <v>76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222"/>
      <c r="BD2" s="222"/>
      <c r="BE2" s="222"/>
      <c r="BF2" s="222"/>
      <c r="BG2" s="222"/>
      <c r="BH2" s="222"/>
      <c r="BI2" s="222"/>
      <c r="BJ2" s="222"/>
    </row>
    <row r="3" spans="1:62" ht="18" customHeight="1" x14ac:dyDescent="0.55000000000000004">
      <c r="A3" s="30"/>
      <c r="B3" s="284" t="s">
        <v>56</v>
      </c>
      <c r="C3" s="285"/>
      <c r="D3" s="285"/>
      <c r="E3" s="285"/>
      <c r="F3" s="285"/>
      <c r="G3" s="285"/>
      <c r="H3" s="285"/>
      <c r="I3" s="285"/>
      <c r="J3" s="285"/>
      <c r="K3" s="285"/>
      <c r="L3" s="285"/>
      <c r="M3" s="285"/>
      <c r="N3" s="285"/>
      <c r="O3" s="285"/>
      <c r="P3" s="285"/>
      <c r="Q3" s="285"/>
      <c r="R3" s="285"/>
      <c r="S3" s="285"/>
      <c r="T3" s="285"/>
      <c r="U3" s="286"/>
      <c r="V3" s="284" t="s">
        <v>79</v>
      </c>
      <c r="W3" s="285"/>
      <c r="X3" s="285"/>
      <c r="Y3" s="285"/>
      <c r="Z3" s="285"/>
      <c r="AA3" s="285"/>
      <c r="AB3" s="285"/>
      <c r="AC3" s="285"/>
      <c r="AD3" s="286"/>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row>
    <row r="4" spans="1:62" ht="18" customHeight="1" x14ac:dyDescent="0.55000000000000004">
      <c r="A4" s="30"/>
      <c r="B4" s="73" t="s">
        <v>74</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28"/>
      <c r="AE4" s="30"/>
      <c r="AF4" s="89"/>
      <c r="AG4" s="88" t="s">
        <v>119</v>
      </c>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row>
    <row r="5" spans="1:62" ht="18" customHeight="1" x14ac:dyDescent="0.55000000000000004">
      <c r="A5" s="30"/>
      <c r="B5" s="65"/>
      <c r="C5" s="30"/>
      <c r="D5" s="71" t="s">
        <v>19</v>
      </c>
      <c r="E5" s="72"/>
      <c r="F5" s="72"/>
      <c r="G5" s="72"/>
      <c r="H5" s="72"/>
      <c r="I5" s="72"/>
      <c r="J5" s="72"/>
      <c r="K5" s="72"/>
      <c r="L5" s="72"/>
      <c r="M5" s="72"/>
      <c r="N5" s="72"/>
      <c r="O5" s="68">
        <v>1100000</v>
      </c>
      <c r="P5" s="68"/>
      <c r="Q5" s="68"/>
      <c r="R5" s="68"/>
      <c r="S5" s="68"/>
      <c r="T5" s="68"/>
      <c r="U5" s="68"/>
      <c r="V5" s="267">
        <f>IFERROR(SUM('【ｼｰﾄ2】材料費・労務費等 明細'!$K$22), 0)</f>
        <v>0</v>
      </c>
      <c r="W5" s="268"/>
      <c r="X5" s="268"/>
      <c r="Y5" s="268"/>
      <c r="Z5" s="268"/>
      <c r="AA5" s="268"/>
      <c r="AB5" s="268"/>
      <c r="AC5" s="268"/>
      <c r="AD5" s="269"/>
      <c r="AE5" s="30"/>
      <c r="AF5" s="89"/>
      <c r="AG5" s="88" t="s">
        <v>120</v>
      </c>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row>
    <row r="6" spans="1:62" ht="18" customHeight="1" x14ac:dyDescent="0.55000000000000004">
      <c r="A6" s="30"/>
      <c r="B6" s="65"/>
      <c r="C6" s="30"/>
      <c r="D6" s="71" t="s">
        <v>21</v>
      </c>
      <c r="E6" s="72"/>
      <c r="F6" s="72"/>
      <c r="G6" s="273" t="s">
        <v>191</v>
      </c>
      <c r="H6" s="273"/>
      <c r="I6" s="273"/>
      <c r="J6" s="273"/>
      <c r="K6" s="273"/>
      <c r="L6" s="273"/>
      <c r="M6" s="273"/>
      <c r="N6" s="273"/>
      <c r="O6" s="273"/>
      <c r="P6" s="273"/>
      <c r="Q6" s="273"/>
      <c r="R6" s="273"/>
      <c r="S6" s="273"/>
      <c r="T6" s="273"/>
      <c r="U6" s="274"/>
      <c r="V6" s="261">
        <f>IFERROR(SUM('【ｼｰﾄ2】材料費・労務費等 明細'!$K$23), 0)</f>
        <v>0</v>
      </c>
      <c r="W6" s="262"/>
      <c r="X6" s="262"/>
      <c r="Y6" s="262"/>
      <c r="Z6" s="262"/>
      <c r="AA6" s="262"/>
      <c r="AB6" s="262"/>
      <c r="AC6" s="262"/>
      <c r="AD6" s="263"/>
      <c r="AE6" s="30"/>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row>
    <row r="7" spans="1:62" ht="18" customHeight="1" x14ac:dyDescent="0.55000000000000004">
      <c r="A7" s="30"/>
      <c r="B7" s="65"/>
      <c r="C7" s="30"/>
      <c r="D7" s="200" t="s">
        <v>30</v>
      </c>
      <c r="E7" s="201"/>
      <c r="F7" s="201"/>
      <c r="G7" s="201"/>
      <c r="H7" s="201"/>
      <c r="I7" s="201"/>
      <c r="J7" s="201"/>
      <c r="K7" s="201"/>
      <c r="L7" s="201"/>
      <c r="M7" s="201"/>
      <c r="N7" s="201"/>
      <c r="O7" s="201"/>
      <c r="P7" s="201"/>
      <c r="Q7" s="201"/>
      <c r="R7" s="201"/>
      <c r="S7" s="201"/>
      <c r="T7" s="201"/>
      <c r="U7" s="201"/>
      <c r="V7" s="264"/>
      <c r="W7" s="265"/>
      <c r="X7" s="265"/>
      <c r="Y7" s="265"/>
      <c r="Z7" s="265"/>
      <c r="AA7" s="265"/>
      <c r="AB7" s="265"/>
      <c r="AC7" s="265"/>
      <c r="AD7" s="266"/>
      <c r="AE7" s="30"/>
      <c r="AF7" s="88"/>
      <c r="AG7" s="114" t="s">
        <v>121</v>
      </c>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row>
    <row r="8" spans="1:62" ht="18" customHeight="1" x14ac:dyDescent="0.35">
      <c r="A8" s="30"/>
      <c r="B8" s="65"/>
      <c r="C8" s="30"/>
      <c r="D8" s="71" t="s">
        <v>78</v>
      </c>
      <c r="E8" s="72"/>
      <c r="F8" s="72"/>
      <c r="G8" s="72"/>
      <c r="H8" s="72"/>
      <c r="I8" s="72"/>
      <c r="J8" s="72"/>
      <c r="K8" s="72"/>
      <c r="L8" s="72"/>
      <c r="M8" s="72"/>
      <c r="N8" s="72"/>
      <c r="O8" s="68">
        <v>1100000</v>
      </c>
      <c r="P8" s="68"/>
      <c r="Q8" s="68"/>
      <c r="R8" s="68"/>
      <c r="S8" s="68"/>
      <c r="T8" s="68"/>
      <c r="U8" s="68"/>
      <c r="V8" s="267">
        <f>IFERROR(SUM('【ｼｰﾄ3】法定福利費・建退共掛金 明細'!$H$15), 0)</f>
        <v>0</v>
      </c>
      <c r="W8" s="268"/>
      <c r="X8" s="268"/>
      <c r="Y8" s="268"/>
      <c r="Z8" s="268"/>
      <c r="AA8" s="268"/>
      <c r="AB8" s="268"/>
      <c r="AC8" s="268"/>
      <c r="AD8" s="269"/>
      <c r="AE8" s="30"/>
      <c r="AF8" s="88"/>
      <c r="AG8" s="297" t="s">
        <v>16</v>
      </c>
      <c r="AH8" s="297"/>
      <c r="AI8" s="297"/>
      <c r="AJ8" s="297"/>
      <c r="AK8" s="297"/>
      <c r="AL8" s="297"/>
      <c r="AM8" s="298" t="s">
        <v>35</v>
      </c>
      <c r="AN8" s="298"/>
      <c r="AO8" s="298"/>
      <c r="AP8" s="298"/>
      <c r="AQ8" s="298"/>
      <c r="AR8" s="298"/>
      <c r="AS8" s="298"/>
      <c r="AT8" s="298"/>
      <c r="AU8" s="298"/>
      <c r="AV8" s="298"/>
      <c r="AW8" s="298"/>
      <c r="AX8" s="298"/>
      <c r="AY8" s="298"/>
      <c r="AZ8" s="298"/>
      <c r="BA8" s="298"/>
      <c r="BB8" s="298"/>
      <c r="BC8" s="298"/>
      <c r="BD8" s="298" t="s">
        <v>17</v>
      </c>
      <c r="BE8" s="298"/>
      <c r="BF8" s="298"/>
      <c r="BG8" s="298"/>
      <c r="BH8" s="298"/>
      <c r="BI8" s="298"/>
      <c r="BJ8" s="88"/>
    </row>
    <row r="9" spans="1:62" ht="18" customHeight="1" x14ac:dyDescent="0.55000000000000004">
      <c r="A9" s="30"/>
      <c r="B9" s="65"/>
      <c r="C9" s="30"/>
      <c r="D9" s="71" t="s">
        <v>55</v>
      </c>
      <c r="E9" s="72"/>
      <c r="F9" s="72"/>
      <c r="G9" s="72"/>
      <c r="H9" s="72"/>
      <c r="I9" s="72"/>
      <c r="J9" s="72"/>
      <c r="K9" s="72"/>
      <c r="L9" s="72"/>
      <c r="M9" s="72"/>
      <c r="N9" s="72"/>
      <c r="O9" s="68">
        <v>1100000</v>
      </c>
      <c r="P9" s="68"/>
      <c r="Q9" s="68"/>
      <c r="R9" s="68"/>
      <c r="S9" s="68"/>
      <c r="T9" s="68"/>
      <c r="U9" s="68"/>
      <c r="V9" s="261">
        <f>IFERROR(SUM('【ｼｰﾄ3】法定福利費・建退共掛金 明細'!$H$21), 0)</f>
        <v>0</v>
      </c>
      <c r="W9" s="262"/>
      <c r="X9" s="262"/>
      <c r="Y9" s="262"/>
      <c r="Z9" s="262"/>
      <c r="AA9" s="262"/>
      <c r="AB9" s="262"/>
      <c r="AC9" s="262"/>
      <c r="AD9" s="263"/>
      <c r="AE9" s="30"/>
      <c r="AF9" s="88"/>
      <c r="AG9" s="294" t="s">
        <v>18</v>
      </c>
      <c r="AH9" s="294"/>
      <c r="AI9" s="294"/>
      <c r="AJ9" s="294"/>
      <c r="AK9" s="294"/>
      <c r="AL9" s="294"/>
      <c r="AM9" s="295" t="s">
        <v>122</v>
      </c>
      <c r="AN9" s="295"/>
      <c r="AO9" s="295"/>
      <c r="AP9" s="295"/>
      <c r="AQ9" s="295"/>
      <c r="AR9" s="295"/>
      <c r="AS9" s="295"/>
      <c r="AT9" s="295"/>
      <c r="AU9" s="295"/>
      <c r="AV9" s="295"/>
      <c r="AW9" s="295"/>
      <c r="AX9" s="295"/>
      <c r="AY9" s="295"/>
      <c r="AZ9" s="295"/>
      <c r="BA9" s="295"/>
      <c r="BB9" s="295"/>
      <c r="BC9" s="295"/>
      <c r="BD9" s="296" t="s">
        <v>199</v>
      </c>
      <c r="BE9" s="296"/>
      <c r="BF9" s="296"/>
      <c r="BG9" s="296"/>
      <c r="BH9" s="296"/>
      <c r="BI9" s="296"/>
      <c r="BJ9" s="88"/>
    </row>
    <row r="10" spans="1:62" ht="18" customHeight="1" x14ac:dyDescent="0.55000000000000004">
      <c r="A10" s="30"/>
      <c r="B10" s="65"/>
      <c r="C10" s="30"/>
      <c r="D10" s="200" t="s">
        <v>80</v>
      </c>
      <c r="E10" s="201"/>
      <c r="F10" s="201"/>
      <c r="G10" s="201"/>
      <c r="H10" s="201"/>
      <c r="I10" s="201"/>
      <c r="J10" s="201"/>
      <c r="K10" s="201"/>
      <c r="L10" s="201"/>
      <c r="M10" s="201"/>
      <c r="N10" s="201"/>
      <c r="O10" s="201"/>
      <c r="P10" s="201"/>
      <c r="Q10" s="201"/>
      <c r="R10" s="201"/>
      <c r="S10" s="201"/>
      <c r="T10" s="201"/>
      <c r="U10" s="201"/>
      <c r="V10" s="264"/>
      <c r="W10" s="265"/>
      <c r="X10" s="265"/>
      <c r="Y10" s="265"/>
      <c r="Z10" s="265"/>
      <c r="AA10" s="265"/>
      <c r="AB10" s="265"/>
      <c r="AC10" s="265"/>
      <c r="AD10" s="266"/>
      <c r="AE10" s="30"/>
      <c r="AF10" s="88"/>
      <c r="AG10" s="294"/>
      <c r="AH10" s="294"/>
      <c r="AI10" s="294"/>
      <c r="AJ10" s="294"/>
      <c r="AK10" s="294"/>
      <c r="AL10" s="294"/>
      <c r="AM10" s="295"/>
      <c r="AN10" s="295"/>
      <c r="AO10" s="295"/>
      <c r="AP10" s="295"/>
      <c r="AQ10" s="295"/>
      <c r="AR10" s="295"/>
      <c r="AS10" s="295"/>
      <c r="AT10" s="295"/>
      <c r="AU10" s="295"/>
      <c r="AV10" s="295"/>
      <c r="AW10" s="295"/>
      <c r="AX10" s="295"/>
      <c r="AY10" s="295"/>
      <c r="AZ10" s="295"/>
      <c r="BA10" s="295"/>
      <c r="BB10" s="295"/>
      <c r="BC10" s="295"/>
      <c r="BD10" s="296"/>
      <c r="BE10" s="296"/>
      <c r="BF10" s="296"/>
      <c r="BG10" s="296"/>
      <c r="BH10" s="296"/>
      <c r="BI10" s="296"/>
      <c r="BJ10" s="88"/>
    </row>
    <row r="11" spans="1:62" ht="18" customHeight="1" x14ac:dyDescent="0.55000000000000004">
      <c r="A11" s="30"/>
      <c r="B11" s="65"/>
      <c r="C11" s="30"/>
      <c r="D11" s="71" t="s">
        <v>81</v>
      </c>
      <c r="E11" s="72"/>
      <c r="F11" s="72"/>
      <c r="G11" s="72"/>
      <c r="H11" s="72"/>
      <c r="I11" s="72"/>
      <c r="J11" s="72"/>
      <c r="K11" s="72"/>
      <c r="L11" s="72"/>
      <c r="M11" s="72"/>
      <c r="N11" s="72"/>
      <c r="O11" s="68">
        <v>1100000</v>
      </c>
      <c r="P11" s="68"/>
      <c r="Q11" s="68"/>
      <c r="R11" s="68"/>
      <c r="S11" s="68"/>
      <c r="T11" s="68"/>
      <c r="U11" s="68"/>
      <c r="V11" s="261">
        <f>IFERROR(SUM('【ｼｰﾄ5】安全衛生経費 明細'!$F$38), 0)</f>
        <v>0</v>
      </c>
      <c r="W11" s="262"/>
      <c r="X11" s="262"/>
      <c r="Y11" s="262"/>
      <c r="Z11" s="262"/>
      <c r="AA11" s="262"/>
      <c r="AB11" s="262"/>
      <c r="AC11" s="262"/>
      <c r="AD11" s="263"/>
      <c r="AE11" s="30"/>
      <c r="AF11" s="88"/>
      <c r="AG11" s="294" t="s">
        <v>19</v>
      </c>
      <c r="AH11" s="294"/>
      <c r="AI11" s="294"/>
      <c r="AJ11" s="294"/>
      <c r="AK11" s="294"/>
      <c r="AL11" s="294"/>
      <c r="AM11" s="295" t="s">
        <v>20</v>
      </c>
      <c r="AN11" s="295"/>
      <c r="AO11" s="295"/>
      <c r="AP11" s="295"/>
      <c r="AQ11" s="295"/>
      <c r="AR11" s="295"/>
      <c r="AS11" s="295"/>
      <c r="AT11" s="295"/>
      <c r="AU11" s="295"/>
      <c r="AV11" s="295"/>
      <c r="AW11" s="295"/>
      <c r="AX11" s="295"/>
      <c r="AY11" s="295"/>
      <c r="AZ11" s="295"/>
      <c r="BA11" s="295"/>
      <c r="BB11" s="295"/>
      <c r="BC11" s="295"/>
      <c r="BD11" s="296" t="s">
        <v>193</v>
      </c>
      <c r="BE11" s="296"/>
      <c r="BF11" s="296"/>
      <c r="BG11" s="296"/>
      <c r="BH11" s="296"/>
      <c r="BI11" s="296"/>
      <c r="BJ11" s="88"/>
    </row>
    <row r="12" spans="1:62" ht="18" customHeight="1" x14ac:dyDescent="0.55000000000000004">
      <c r="A12" s="30"/>
      <c r="B12" s="33"/>
      <c r="C12" s="69"/>
      <c r="D12" s="200" t="s">
        <v>82</v>
      </c>
      <c r="E12" s="201"/>
      <c r="F12" s="201"/>
      <c r="G12" s="201"/>
      <c r="H12" s="201"/>
      <c r="I12" s="201"/>
      <c r="J12" s="201"/>
      <c r="K12" s="201"/>
      <c r="L12" s="201"/>
      <c r="M12" s="201"/>
      <c r="N12" s="201"/>
      <c r="O12" s="201"/>
      <c r="P12" s="201"/>
      <c r="Q12" s="201"/>
      <c r="R12" s="201"/>
      <c r="S12" s="201"/>
      <c r="T12" s="201"/>
      <c r="U12" s="201"/>
      <c r="V12" s="264"/>
      <c r="W12" s="265"/>
      <c r="X12" s="265"/>
      <c r="Y12" s="265"/>
      <c r="Z12" s="265"/>
      <c r="AA12" s="265"/>
      <c r="AB12" s="265"/>
      <c r="AC12" s="265"/>
      <c r="AD12" s="266"/>
      <c r="AE12" s="30"/>
      <c r="AF12" s="88"/>
      <c r="AG12" s="294"/>
      <c r="AH12" s="294"/>
      <c r="AI12" s="294"/>
      <c r="AJ12" s="294"/>
      <c r="AK12" s="294"/>
      <c r="AL12" s="294"/>
      <c r="AM12" s="295"/>
      <c r="AN12" s="295"/>
      <c r="AO12" s="295"/>
      <c r="AP12" s="295"/>
      <c r="AQ12" s="295"/>
      <c r="AR12" s="295"/>
      <c r="AS12" s="295"/>
      <c r="AT12" s="295"/>
      <c r="AU12" s="295"/>
      <c r="AV12" s="295"/>
      <c r="AW12" s="295"/>
      <c r="AX12" s="295"/>
      <c r="AY12" s="295"/>
      <c r="AZ12" s="295"/>
      <c r="BA12" s="295"/>
      <c r="BB12" s="295"/>
      <c r="BC12" s="295"/>
      <c r="BD12" s="296"/>
      <c r="BE12" s="296"/>
      <c r="BF12" s="296"/>
      <c r="BG12" s="296"/>
      <c r="BH12" s="296"/>
      <c r="BI12" s="296"/>
      <c r="BJ12" s="88"/>
    </row>
    <row r="13" spans="1:62" ht="18" customHeight="1" x14ac:dyDescent="0.55000000000000004">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88"/>
      <c r="AG13" s="294" t="s">
        <v>21</v>
      </c>
      <c r="AH13" s="294"/>
      <c r="AI13" s="294"/>
      <c r="AJ13" s="294"/>
      <c r="AK13" s="294"/>
      <c r="AL13" s="294"/>
      <c r="AM13" s="295" t="s">
        <v>20</v>
      </c>
      <c r="AN13" s="295"/>
      <c r="AO13" s="295"/>
      <c r="AP13" s="295"/>
      <c r="AQ13" s="295"/>
      <c r="AR13" s="295"/>
      <c r="AS13" s="295"/>
      <c r="AT13" s="295"/>
      <c r="AU13" s="295"/>
      <c r="AV13" s="295"/>
      <c r="AW13" s="295"/>
      <c r="AX13" s="295"/>
      <c r="AY13" s="295"/>
      <c r="AZ13" s="295"/>
      <c r="BA13" s="295"/>
      <c r="BB13" s="295"/>
      <c r="BC13" s="295"/>
      <c r="BD13" s="296" t="s">
        <v>194</v>
      </c>
      <c r="BE13" s="296"/>
      <c r="BF13" s="296"/>
      <c r="BG13" s="296"/>
      <c r="BH13" s="296"/>
      <c r="BI13" s="296"/>
      <c r="BJ13" s="88"/>
    </row>
    <row r="14" spans="1:62" ht="18" customHeight="1" x14ac:dyDescent="0.55000000000000004">
      <c r="A14" s="30"/>
      <c r="B14" s="302" t="s">
        <v>83</v>
      </c>
      <c r="C14" s="303"/>
      <c r="D14" s="303"/>
      <c r="E14" s="303"/>
      <c r="F14" s="303"/>
      <c r="G14" s="303"/>
      <c r="H14" s="303"/>
      <c r="I14" s="303"/>
      <c r="J14" s="303"/>
      <c r="K14" s="303"/>
      <c r="L14" s="303"/>
      <c r="M14" s="303"/>
      <c r="N14" s="303"/>
      <c r="O14" s="303"/>
      <c r="P14" s="303"/>
      <c r="Q14" s="303"/>
      <c r="R14" s="303"/>
      <c r="S14" s="303"/>
      <c r="T14" s="303"/>
      <c r="U14" s="303"/>
      <c r="V14" s="303"/>
      <c r="W14" s="303"/>
      <c r="X14" s="303"/>
      <c r="Y14" s="303"/>
      <c r="Z14" s="303"/>
      <c r="AA14" s="303"/>
      <c r="AB14" s="303"/>
      <c r="AC14" s="303"/>
      <c r="AD14" s="303"/>
      <c r="AE14" s="30"/>
      <c r="AF14" s="88"/>
      <c r="AG14" s="294"/>
      <c r="AH14" s="294"/>
      <c r="AI14" s="294"/>
      <c r="AJ14" s="294"/>
      <c r="AK14" s="294"/>
      <c r="AL14" s="294"/>
      <c r="AM14" s="295"/>
      <c r="AN14" s="295"/>
      <c r="AO14" s="295"/>
      <c r="AP14" s="295"/>
      <c r="AQ14" s="295"/>
      <c r="AR14" s="295"/>
      <c r="AS14" s="295"/>
      <c r="AT14" s="295"/>
      <c r="AU14" s="295"/>
      <c r="AV14" s="295"/>
      <c r="AW14" s="295"/>
      <c r="AX14" s="295"/>
      <c r="AY14" s="295"/>
      <c r="AZ14" s="295"/>
      <c r="BA14" s="295"/>
      <c r="BB14" s="295"/>
      <c r="BC14" s="295"/>
      <c r="BD14" s="296"/>
      <c r="BE14" s="296"/>
      <c r="BF14" s="296"/>
      <c r="BG14" s="296"/>
      <c r="BH14" s="296"/>
      <c r="BI14" s="296"/>
      <c r="BJ14" s="88"/>
    </row>
    <row r="15" spans="1:62" ht="18" customHeight="1" x14ac:dyDescent="0.55000000000000004">
      <c r="A15" s="30"/>
      <c r="B15" s="303"/>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c r="AA15" s="303"/>
      <c r="AB15" s="303"/>
      <c r="AC15" s="303"/>
      <c r="AD15" s="303"/>
      <c r="AE15" s="30"/>
      <c r="AF15" s="88"/>
      <c r="AG15" s="294" t="s">
        <v>22</v>
      </c>
      <c r="AH15" s="294"/>
      <c r="AI15" s="294"/>
      <c r="AJ15" s="294"/>
      <c r="AK15" s="294"/>
      <c r="AL15" s="294"/>
      <c r="AM15" s="295" t="s">
        <v>23</v>
      </c>
      <c r="AN15" s="295"/>
      <c r="AO15" s="295"/>
      <c r="AP15" s="295"/>
      <c r="AQ15" s="295"/>
      <c r="AR15" s="295"/>
      <c r="AS15" s="295"/>
      <c r="AT15" s="295"/>
      <c r="AU15" s="295"/>
      <c r="AV15" s="295"/>
      <c r="AW15" s="295"/>
      <c r="AX15" s="295"/>
      <c r="AY15" s="295"/>
      <c r="AZ15" s="295"/>
      <c r="BA15" s="295"/>
      <c r="BB15" s="295"/>
      <c r="BC15" s="295"/>
      <c r="BD15" s="296" t="s">
        <v>195</v>
      </c>
      <c r="BE15" s="296"/>
      <c r="BF15" s="296"/>
      <c r="BG15" s="296"/>
      <c r="BH15" s="296"/>
      <c r="BI15" s="296"/>
      <c r="BJ15" s="88"/>
    </row>
    <row r="16" spans="1:62" ht="18" customHeight="1" x14ac:dyDescent="0.55000000000000004">
      <c r="A16" s="30"/>
      <c r="B16" s="303"/>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3"/>
      <c r="AC16" s="303"/>
      <c r="AD16" s="303"/>
      <c r="AE16" s="30"/>
      <c r="AF16" s="88"/>
      <c r="AG16" s="294"/>
      <c r="AH16" s="294"/>
      <c r="AI16" s="294"/>
      <c r="AJ16" s="294"/>
      <c r="AK16" s="294"/>
      <c r="AL16" s="294"/>
      <c r="AM16" s="295"/>
      <c r="AN16" s="295"/>
      <c r="AO16" s="295"/>
      <c r="AP16" s="295"/>
      <c r="AQ16" s="295"/>
      <c r="AR16" s="295"/>
      <c r="AS16" s="295"/>
      <c r="AT16" s="295"/>
      <c r="AU16" s="295"/>
      <c r="AV16" s="295"/>
      <c r="AW16" s="295"/>
      <c r="AX16" s="295"/>
      <c r="AY16" s="295"/>
      <c r="AZ16" s="295"/>
      <c r="BA16" s="295"/>
      <c r="BB16" s="295"/>
      <c r="BC16" s="295"/>
      <c r="BD16" s="296"/>
      <c r="BE16" s="296"/>
      <c r="BF16" s="296"/>
      <c r="BG16" s="296"/>
      <c r="BH16" s="296"/>
      <c r="BI16" s="296"/>
      <c r="BJ16" s="88"/>
    </row>
    <row r="17" spans="1:62" ht="18" customHeight="1" x14ac:dyDescent="0.55000000000000004">
      <c r="A17" s="30"/>
      <c r="B17" s="304"/>
      <c r="C17" s="304"/>
      <c r="D17" s="304"/>
      <c r="E17" s="304"/>
      <c r="F17" s="304"/>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
      <c r="AF17" s="88"/>
      <c r="AG17" s="294" t="s">
        <v>24</v>
      </c>
      <c r="AH17" s="294"/>
      <c r="AI17" s="294"/>
      <c r="AJ17" s="294"/>
      <c r="AK17" s="294"/>
      <c r="AL17" s="294"/>
      <c r="AM17" s="295" t="s">
        <v>23</v>
      </c>
      <c r="AN17" s="295"/>
      <c r="AO17" s="295"/>
      <c r="AP17" s="295"/>
      <c r="AQ17" s="295"/>
      <c r="AR17" s="295"/>
      <c r="AS17" s="295"/>
      <c r="AT17" s="295"/>
      <c r="AU17" s="295"/>
      <c r="AV17" s="295"/>
      <c r="AW17" s="295"/>
      <c r="AX17" s="295"/>
      <c r="AY17" s="295"/>
      <c r="AZ17" s="295"/>
      <c r="BA17" s="295"/>
      <c r="BB17" s="295"/>
      <c r="BC17" s="295"/>
      <c r="BD17" s="296" t="s">
        <v>196</v>
      </c>
      <c r="BE17" s="296"/>
      <c r="BF17" s="296"/>
      <c r="BG17" s="296"/>
      <c r="BH17" s="296"/>
      <c r="BI17" s="296"/>
      <c r="BJ17" s="88"/>
    </row>
    <row r="18" spans="1:62" ht="18" customHeight="1" x14ac:dyDescent="0.55000000000000004">
      <c r="A18" s="30"/>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88"/>
      <c r="AG18" s="294"/>
      <c r="AH18" s="294"/>
      <c r="AI18" s="294"/>
      <c r="AJ18" s="294"/>
      <c r="AK18" s="294"/>
      <c r="AL18" s="294"/>
      <c r="AM18" s="295"/>
      <c r="AN18" s="295"/>
      <c r="AO18" s="295"/>
      <c r="AP18" s="295"/>
      <c r="AQ18" s="295"/>
      <c r="AR18" s="295"/>
      <c r="AS18" s="295"/>
      <c r="AT18" s="295"/>
      <c r="AU18" s="295"/>
      <c r="AV18" s="295"/>
      <c r="AW18" s="295"/>
      <c r="AX18" s="295"/>
      <c r="AY18" s="295"/>
      <c r="AZ18" s="295"/>
      <c r="BA18" s="295"/>
      <c r="BB18" s="295"/>
      <c r="BC18" s="295"/>
      <c r="BD18" s="296"/>
      <c r="BE18" s="296"/>
      <c r="BF18" s="296"/>
      <c r="BG18" s="296"/>
      <c r="BH18" s="296"/>
      <c r="BI18" s="296"/>
      <c r="BJ18" s="88"/>
    </row>
    <row r="19" spans="1:62" ht="18" customHeight="1" x14ac:dyDescent="0.55000000000000004">
      <c r="A19" s="30"/>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0"/>
      <c r="AF19" s="89"/>
      <c r="AG19" s="294" t="s">
        <v>25</v>
      </c>
      <c r="AH19" s="294"/>
      <c r="AI19" s="294"/>
      <c r="AJ19" s="294"/>
      <c r="AK19" s="294"/>
      <c r="AL19" s="294"/>
      <c r="AM19" s="295" t="s">
        <v>26</v>
      </c>
      <c r="AN19" s="295"/>
      <c r="AO19" s="295"/>
      <c r="AP19" s="295"/>
      <c r="AQ19" s="295"/>
      <c r="AR19" s="295"/>
      <c r="AS19" s="295"/>
      <c r="AT19" s="295"/>
      <c r="AU19" s="295"/>
      <c r="AV19" s="295"/>
      <c r="AW19" s="295"/>
      <c r="AX19" s="295"/>
      <c r="AY19" s="295"/>
      <c r="AZ19" s="295"/>
      <c r="BA19" s="295"/>
      <c r="BB19" s="295"/>
      <c r="BC19" s="295"/>
      <c r="BD19" s="296" t="s">
        <v>197</v>
      </c>
      <c r="BE19" s="296"/>
      <c r="BF19" s="296"/>
      <c r="BG19" s="296"/>
      <c r="BH19" s="296"/>
      <c r="BI19" s="296"/>
      <c r="BJ19" s="88"/>
    </row>
    <row r="20" spans="1:62" ht="18" customHeight="1" x14ac:dyDescent="0.55000000000000004">
      <c r="A20" s="30"/>
      <c r="B20" s="305" t="s">
        <v>84</v>
      </c>
      <c r="C20" s="305"/>
      <c r="D20" s="305"/>
      <c r="E20" s="305"/>
      <c r="F20" s="305"/>
      <c r="G20" s="305"/>
      <c r="H20" s="305"/>
      <c r="I20" s="305"/>
      <c r="J20" s="305"/>
      <c r="K20" s="305"/>
      <c r="L20" s="305"/>
      <c r="M20" s="305"/>
      <c r="N20" s="305"/>
      <c r="O20" s="305"/>
      <c r="P20" s="305"/>
      <c r="Q20" s="305"/>
      <c r="R20" s="305"/>
      <c r="S20" s="305"/>
      <c r="T20" s="305"/>
      <c r="U20" s="305"/>
      <c r="V20" s="305"/>
      <c r="W20" s="305"/>
      <c r="X20" s="305"/>
      <c r="Y20" s="305"/>
      <c r="Z20" s="305"/>
      <c r="AA20" s="305"/>
      <c r="AB20" s="305"/>
      <c r="AC20" s="305"/>
      <c r="AD20" s="305"/>
      <c r="AE20" s="30"/>
      <c r="AF20" s="89"/>
      <c r="AG20" s="294"/>
      <c r="AH20" s="294"/>
      <c r="AI20" s="294"/>
      <c r="AJ20" s="294"/>
      <c r="AK20" s="294"/>
      <c r="AL20" s="294"/>
      <c r="AM20" s="295"/>
      <c r="AN20" s="295"/>
      <c r="AO20" s="295"/>
      <c r="AP20" s="295"/>
      <c r="AQ20" s="295"/>
      <c r="AR20" s="295"/>
      <c r="AS20" s="295"/>
      <c r="AT20" s="295"/>
      <c r="AU20" s="295"/>
      <c r="AV20" s="295"/>
      <c r="AW20" s="295"/>
      <c r="AX20" s="295"/>
      <c r="AY20" s="295"/>
      <c r="AZ20" s="295"/>
      <c r="BA20" s="295"/>
      <c r="BB20" s="295"/>
      <c r="BC20" s="295"/>
      <c r="BD20" s="296"/>
      <c r="BE20" s="296"/>
      <c r="BF20" s="296"/>
      <c r="BG20" s="296"/>
      <c r="BH20" s="296"/>
      <c r="BI20" s="296"/>
      <c r="BJ20" s="88"/>
    </row>
    <row r="21" spans="1:62" ht="18" customHeight="1" x14ac:dyDescent="0.55000000000000004">
      <c r="A21" s="30"/>
      <c r="B21" s="305"/>
      <c r="C21" s="305"/>
      <c r="D21" s="305"/>
      <c r="E21" s="305"/>
      <c r="F21" s="305"/>
      <c r="G21" s="305"/>
      <c r="H21" s="305"/>
      <c r="I21" s="305"/>
      <c r="J21" s="305"/>
      <c r="K21" s="305"/>
      <c r="L21" s="305"/>
      <c r="M21" s="305"/>
      <c r="N21" s="305"/>
      <c r="O21" s="305"/>
      <c r="P21" s="305"/>
      <c r="Q21" s="305"/>
      <c r="R21" s="305"/>
      <c r="S21" s="305"/>
      <c r="T21" s="305"/>
      <c r="U21" s="305"/>
      <c r="V21" s="305"/>
      <c r="W21" s="305"/>
      <c r="X21" s="305"/>
      <c r="Y21" s="305"/>
      <c r="Z21" s="305"/>
      <c r="AA21" s="305"/>
      <c r="AB21" s="305"/>
      <c r="AC21" s="305"/>
      <c r="AD21" s="305"/>
      <c r="AE21" s="30"/>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row>
    <row r="22" spans="1:62" ht="18" customHeight="1" x14ac:dyDescent="0.55000000000000004">
      <c r="A22" s="30"/>
      <c r="B22" s="305"/>
      <c r="C22" s="305"/>
      <c r="D22" s="305"/>
      <c r="E22" s="305"/>
      <c r="F22" s="305"/>
      <c r="G22" s="305"/>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row>
    <row r="23" spans="1:62" ht="18" customHeight="1" x14ac:dyDescent="0.55000000000000004">
      <c r="A23" s="30"/>
      <c r="B23" s="305"/>
      <c r="C23" s="305"/>
      <c r="D23" s="305"/>
      <c r="E23" s="305"/>
      <c r="F23" s="305"/>
      <c r="G23" s="305"/>
      <c r="H23" s="305"/>
      <c r="I23" s="305"/>
      <c r="J23" s="305"/>
      <c r="K23" s="305"/>
      <c r="L23" s="305"/>
      <c r="M23" s="305"/>
      <c r="N23" s="305"/>
      <c r="O23" s="305"/>
      <c r="P23" s="305"/>
      <c r="Q23" s="305"/>
      <c r="R23" s="305"/>
      <c r="S23" s="305"/>
      <c r="T23" s="305"/>
      <c r="U23" s="305"/>
      <c r="V23" s="305"/>
      <c r="W23" s="305"/>
      <c r="X23" s="305"/>
      <c r="Y23" s="305"/>
      <c r="Z23" s="305"/>
      <c r="AA23" s="305"/>
      <c r="AB23" s="305"/>
      <c r="AC23" s="305"/>
      <c r="AD23" s="305"/>
      <c r="AE23" s="30"/>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row>
    <row r="24" spans="1:62" ht="18" customHeight="1" x14ac:dyDescent="0.55000000000000004">
      <c r="A24" s="30"/>
      <c r="B24" s="305"/>
      <c r="C24" s="305"/>
      <c r="D24" s="305"/>
      <c r="E24" s="305"/>
      <c r="F24" s="305"/>
      <c r="G24" s="305"/>
      <c r="H24" s="305"/>
      <c r="I24" s="305"/>
      <c r="J24" s="305"/>
      <c r="K24" s="305"/>
      <c r="L24" s="305"/>
      <c r="M24" s="305"/>
      <c r="N24" s="305"/>
      <c r="O24" s="305"/>
      <c r="P24" s="305"/>
      <c r="Q24" s="305"/>
      <c r="R24" s="305"/>
      <c r="S24" s="305"/>
      <c r="T24" s="305"/>
      <c r="U24" s="305"/>
      <c r="V24" s="305"/>
      <c r="W24" s="305"/>
      <c r="X24" s="305"/>
      <c r="Y24" s="305"/>
      <c r="Z24" s="305"/>
      <c r="AA24" s="305"/>
      <c r="AB24" s="305"/>
      <c r="AC24" s="305"/>
      <c r="AD24" s="305"/>
      <c r="AE24" s="30"/>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row>
    <row r="25" spans="1:62" ht="18" customHeight="1" x14ac:dyDescent="0.55000000000000004">
      <c r="A25" s="30"/>
      <c r="B25" s="299" t="s">
        <v>31</v>
      </c>
      <c r="C25" s="300"/>
      <c r="D25" s="300"/>
      <c r="E25" s="300"/>
      <c r="F25" s="300"/>
      <c r="G25" s="300"/>
      <c r="H25" s="300"/>
      <c r="I25" s="300"/>
      <c r="J25" s="300"/>
      <c r="K25" s="300"/>
      <c r="L25" s="300"/>
      <c r="M25" s="300"/>
      <c r="N25" s="300"/>
      <c r="O25" s="300"/>
      <c r="P25" s="300"/>
      <c r="Q25" s="300"/>
      <c r="R25" s="300"/>
      <c r="S25" s="300"/>
      <c r="T25" s="300"/>
      <c r="U25" s="301"/>
      <c r="V25" s="306"/>
      <c r="W25" s="307"/>
      <c r="X25" s="307"/>
      <c r="Y25" s="307"/>
      <c r="Z25" s="307"/>
      <c r="AA25" s="307"/>
      <c r="AB25" s="307"/>
      <c r="AC25" s="307"/>
      <c r="AD25" s="308"/>
      <c r="AE25" s="30"/>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row>
    <row r="26" spans="1:62" ht="18" customHeight="1" x14ac:dyDescent="0.55000000000000004">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row>
    <row r="27" spans="1:62" ht="18" customHeight="1" x14ac:dyDescent="0.55000000000000004">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58" t="s">
        <v>32</v>
      </c>
      <c r="AE27" s="30"/>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row>
    <row r="28" spans="1:62" ht="18" customHeight="1" x14ac:dyDescent="0.55000000000000004">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row>
    <row r="29" spans="1:62" ht="18" customHeight="1" x14ac:dyDescent="0.55000000000000004">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row>
    <row r="30" spans="1:62" ht="18" customHeight="1" x14ac:dyDescent="0.55000000000000004">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row>
    <row r="31" spans="1:62" ht="18" customHeight="1" x14ac:dyDescent="0.55000000000000004">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row>
    <row r="32" spans="1:62" ht="18" customHeight="1" x14ac:dyDescent="0.55000000000000004">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row>
    <row r="33" spans="1:62" ht="18" customHeight="1" x14ac:dyDescent="0.55000000000000004">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row>
    <row r="34" spans="1:62" ht="18" customHeight="1" x14ac:dyDescent="0.55000000000000004">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row>
    <row r="35" spans="1:62" ht="18" customHeight="1" x14ac:dyDescent="0.55000000000000004">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row>
    <row r="36" spans="1:62" ht="18" customHeight="1" x14ac:dyDescent="0.55000000000000004">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row>
    <row r="37" spans="1:62" ht="18" customHeight="1" x14ac:dyDescent="0.55000000000000004">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row>
    <row r="38" spans="1:62" ht="18" customHeight="1" x14ac:dyDescent="0.55000000000000004">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row>
    <row r="39" spans="1:62" ht="18" customHeight="1" x14ac:dyDescent="0.55000000000000004">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row>
    <row r="40" spans="1:62" ht="18" customHeight="1" x14ac:dyDescent="0.55000000000000004">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row>
    <row r="41" spans="1:62" ht="18" customHeight="1" x14ac:dyDescent="0.55000000000000004"/>
    <row r="42" spans="1:62" ht="18" customHeight="1" x14ac:dyDescent="0.55000000000000004"/>
    <row r="43" spans="1:62" ht="18" customHeight="1" x14ac:dyDescent="0.55000000000000004"/>
    <row r="44" spans="1:62" ht="18" customHeight="1" x14ac:dyDescent="0.55000000000000004"/>
    <row r="45" spans="1:62" ht="18" customHeight="1" x14ac:dyDescent="0.55000000000000004"/>
    <row r="46" spans="1:62" ht="18" customHeight="1" x14ac:dyDescent="0.55000000000000004"/>
    <row r="47" spans="1:62" ht="18" customHeight="1" x14ac:dyDescent="0.55000000000000004"/>
    <row r="48" spans="1:62" ht="18" customHeight="1" x14ac:dyDescent="0.55000000000000004"/>
    <row r="49" ht="18" customHeight="1" x14ac:dyDescent="0.55000000000000004"/>
  </sheetData>
  <mergeCells count="37">
    <mergeCell ref="AG13:AL14"/>
    <mergeCell ref="AM13:BC14"/>
    <mergeCell ref="BD13:BI14"/>
    <mergeCell ref="AG19:AL20"/>
    <mergeCell ref="AM19:BC20"/>
    <mergeCell ref="BD19:BI20"/>
    <mergeCell ref="AG15:AL16"/>
    <mergeCell ref="AM15:BC16"/>
    <mergeCell ref="BD15:BI16"/>
    <mergeCell ref="AG17:AL18"/>
    <mergeCell ref="AM17:BC18"/>
    <mergeCell ref="BD17:BI18"/>
    <mergeCell ref="V8:AD8"/>
    <mergeCell ref="V9:AD10"/>
    <mergeCell ref="V11:AD12"/>
    <mergeCell ref="AF1:BJ2"/>
    <mergeCell ref="AG8:AL8"/>
    <mergeCell ref="AM8:BC8"/>
    <mergeCell ref="BD8:BI8"/>
    <mergeCell ref="AG9:AL10"/>
    <mergeCell ref="AM9:BC10"/>
    <mergeCell ref="BD9:BI10"/>
    <mergeCell ref="AG11:AL12"/>
    <mergeCell ref="AM11:BC12"/>
    <mergeCell ref="BD11:BI12"/>
    <mergeCell ref="B25:U25"/>
    <mergeCell ref="B14:AD17"/>
    <mergeCell ref="B20:AD24"/>
    <mergeCell ref="D10:U10"/>
    <mergeCell ref="D12:U12"/>
    <mergeCell ref="V25:AD25"/>
    <mergeCell ref="B3:U3"/>
    <mergeCell ref="V3:AD3"/>
    <mergeCell ref="D7:U7"/>
    <mergeCell ref="V5:AD5"/>
    <mergeCell ref="V6:AD7"/>
    <mergeCell ref="G6:U6"/>
  </mergeCells>
  <phoneticPr fontId="5"/>
  <conditionalFormatting sqref="A1:AE5 A6:G6 V6:AE6 A7:AE34 A41:AE960">
    <cfRule type="expression" priority="1" stopIfTrue="1">
      <formula>OR(マスタースイッチ="", AND($A7&lt;&gt;"", $B7&lt;&gt;"", $E7&lt;&gt;"", $H7&lt;&gt;"", $I7&lt;&gt;"", $I7&lt;&gt;0, $K7&lt;&gt;0))</formula>
    </cfRule>
  </conditionalFormatting>
  <conditionalFormatting sqref="A35:AE40">
    <cfRule type="expression" priority="296" stopIfTrue="1">
      <formula>OR(マスタースイッチ="", AND(#REF!&lt;&gt;"", #REF!&lt;&gt;"", #REF!&lt;&gt;"", #REF!&lt;&gt;"", #REF!&lt;&gt;"", #REF!&lt;&gt;0, #REF!&lt;&gt;0))</formula>
    </cfRule>
  </conditionalFormatting>
  <conditionalFormatting sqref="V5:V6 V8:V9 V11">
    <cfRule type="cellIs" dxfId="140" priority="3" operator="lessThanOrEqual">
      <formula>0</formula>
    </cfRule>
  </conditionalFormatting>
  <conditionalFormatting sqref="V25:AD25">
    <cfRule type="cellIs" dxfId="139" priority="2" operator="lessThanOrEqual">
      <formula>0</formula>
    </cfRule>
  </conditionalFormatting>
  <printOptions horizontalCentered="1"/>
  <pageMargins left="0.25" right="0.25" top="0.75" bottom="0.75" header="0.3" footer="0.3"/>
  <pageSetup paperSize="9" scale="95" orientation="portrait" r:id="rId1"/>
  <headerFooter>
    <oddHeader>&amp;C見積書：鑑（2）：別紙</oddHeader>
  </headerFooter>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E5242-2992-D640-BBE9-87BE5A192B57}">
  <sheetPr>
    <tabColor theme="4" tint="0.79998168889431442"/>
  </sheetPr>
  <dimension ref="A1:BK49"/>
  <sheetViews>
    <sheetView view="pageLayout" zoomScale="89" zoomScaleNormal="100" zoomScalePageLayoutView="89" workbookViewId="0">
      <selection activeCell="G23" sqref="G23"/>
    </sheetView>
  </sheetViews>
  <sheetFormatPr defaultColWidth="10.6640625" defaultRowHeight="15" x14ac:dyDescent="0.55000000000000004"/>
  <cols>
    <col min="1" max="2" width="15" style="38" customWidth="1"/>
    <col min="3" max="4" width="9" style="38" customWidth="1"/>
    <col min="5" max="5" width="6" style="38" customWidth="1"/>
    <col min="6" max="7" width="9" style="38" customWidth="1"/>
    <col min="8" max="8" width="6" style="38" customWidth="1"/>
    <col min="9" max="9" width="15" style="38" customWidth="1"/>
    <col min="10" max="10" width="1.5" style="38" customWidth="1"/>
    <col min="11" max="11" width="15" style="38" customWidth="1"/>
    <col min="12" max="12" width="3" style="38" customWidth="1"/>
    <col min="13" max="13" width="19.5" style="38" customWidth="1"/>
    <col min="14" max="57" width="3" style="38" customWidth="1"/>
    <col min="58" max="61" width="24" style="38" customWidth="1"/>
    <col min="62" max="63" width="18" style="38" customWidth="1"/>
    <col min="64" max="66" width="3" style="38" customWidth="1"/>
    <col min="67" max="67" width="24.83203125" style="38" customWidth="1"/>
    <col min="68" max="68" width="3" style="38" customWidth="1"/>
    <col min="69" max="69" width="52.6640625" style="38" customWidth="1"/>
    <col min="70" max="114" width="3" style="38" customWidth="1"/>
    <col min="115" max="16384" width="10.6640625" style="38"/>
  </cols>
  <sheetData>
    <row r="1" spans="1:63" ht="22" x14ac:dyDescent="0.55000000000000004">
      <c r="A1" s="3" t="s">
        <v>29</v>
      </c>
      <c r="B1" s="30"/>
      <c r="C1" s="30"/>
      <c r="D1" s="30"/>
      <c r="E1" s="30"/>
      <c r="F1" s="30"/>
      <c r="G1" s="30"/>
      <c r="H1" s="30"/>
      <c r="I1" s="30"/>
      <c r="J1" s="30"/>
      <c r="K1" s="30"/>
      <c r="L1" s="30"/>
      <c r="M1" s="128"/>
      <c r="N1" s="30"/>
      <c r="O1" s="30"/>
      <c r="P1" s="30"/>
      <c r="Q1" s="30"/>
      <c r="R1" s="30"/>
      <c r="S1" s="30"/>
      <c r="T1" s="30"/>
      <c r="U1" s="30"/>
      <c r="V1" s="222" t="s">
        <v>67</v>
      </c>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30"/>
      <c r="BB1" s="30"/>
      <c r="BC1" s="30"/>
      <c r="BD1" s="30"/>
      <c r="BE1" s="30"/>
    </row>
    <row r="2" spans="1:63" ht="16" x14ac:dyDescent="0.55000000000000004">
      <c r="A2" s="93" t="s">
        <v>37</v>
      </c>
      <c r="B2" s="30"/>
      <c r="C2" s="30"/>
      <c r="D2" s="30"/>
      <c r="E2" s="30"/>
      <c r="F2" s="30"/>
      <c r="G2" s="30"/>
      <c r="H2" s="30"/>
      <c r="I2" s="30"/>
      <c r="J2" s="30"/>
      <c r="K2" s="30"/>
      <c r="L2" s="30"/>
      <c r="M2" s="30"/>
      <c r="N2" s="30"/>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row>
    <row r="3" spans="1:63" ht="18" x14ac:dyDescent="0.55000000000000004">
      <c r="A3" s="93"/>
      <c r="B3" s="30"/>
      <c r="C3" s="30"/>
      <c r="D3" s="30"/>
      <c r="E3" s="30"/>
      <c r="F3" s="30"/>
      <c r="G3" s="30"/>
      <c r="H3" s="30"/>
      <c r="I3" s="30"/>
      <c r="J3" s="30"/>
      <c r="K3" s="30"/>
      <c r="L3" s="30"/>
      <c r="M3" s="30"/>
      <c r="N3" s="30"/>
      <c r="O3" s="30"/>
      <c r="P3" s="30"/>
      <c r="Q3" s="30"/>
      <c r="R3" s="30"/>
      <c r="S3" s="30"/>
      <c r="T3" s="30"/>
      <c r="U3" s="30"/>
      <c r="V3" s="88"/>
      <c r="W3" s="309" t="s">
        <v>189</v>
      </c>
      <c r="X3" s="309"/>
      <c r="Y3" s="309"/>
      <c r="Z3" s="309"/>
      <c r="AA3" s="309"/>
      <c r="AB3" s="309"/>
      <c r="AC3" s="309"/>
      <c r="AD3" s="309"/>
      <c r="AE3" s="309"/>
      <c r="AF3" s="309"/>
      <c r="AG3" s="309"/>
      <c r="AH3" s="309"/>
      <c r="AI3" s="309"/>
      <c r="AJ3" s="309"/>
      <c r="AK3" s="309"/>
      <c r="AL3" s="309"/>
      <c r="AM3" s="309"/>
      <c r="AN3" s="309"/>
      <c r="AO3" s="309"/>
      <c r="AP3" s="309"/>
      <c r="AQ3" s="309"/>
      <c r="AR3" s="309"/>
      <c r="AS3" s="309"/>
      <c r="AT3" s="309"/>
      <c r="AU3" s="309"/>
      <c r="AV3" s="309"/>
      <c r="AW3" s="309"/>
      <c r="AX3" s="309"/>
      <c r="AY3" s="309"/>
      <c r="AZ3" s="88"/>
      <c r="BA3" s="30"/>
      <c r="BB3" s="30"/>
      <c r="BC3" s="30"/>
      <c r="BD3" s="30"/>
      <c r="BE3" s="30"/>
    </row>
    <row r="4" spans="1:63" ht="18" x14ac:dyDescent="0.3">
      <c r="A4" s="311" t="s">
        <v>91</v>
      </c>
      <c r="B4" s="313" t="s">
        <v>92</v>
      </c>
      <c r="C4" s="315" t="s">
        <v>93</v>
      </c>
      <c r="D4" s="315" t="s">
        <v>85</v>
      </c>
      <c r="E4" s="315" t="s">
        <v>162</v>
      </c>
      <c r="F4" s="91" t="s">
        <v>86</v>
      </c>
      <c r="G4" s="91" t="s">
        <v>86</v>
      </c>
      <c r="H4" s="315" t="s">
        <v>94</v>
      </c>
      <c r="I4" s="317" t="s">
        <v>89</v>
      </c>
      <c r="J4" s="35"/>
      <c r="K4" s="319" t="s">
        <v>90</v>
      </c>
      <c r="L4" s="35"/>
      <c r="M4" s="321" t="s">
        <v>98</v>
      </c>
      <c r="N4" s="30"/>
      <c r="O4" s="30"/>
      <c r="P4" s="30"/>
      <c r="Q4" s="30"/>
      <c r="R4" s="30"/>
      <c r="S4" s="30"/>
      <c r="T4" s="30"/>
      <c r="U4" s="30"/>
      <c r="V4" s="89"/>
      <c r="W4" s="309"/>
      <c r="X4" s="309"/>
      <c r="Y4" s="309"/>
      <c r="Z4" s="309"/>
      <c r="AA4" s="309"/>
      <c r="AB4" s="309"/>
      <c r="AC4" s="309"/>
      <c r="AD4" s="309"/>
      <c r="AE4" s="309"/>
      <c r="AF4" s="309"/>
      <c r="AG4" s="309"/>
      <c r="AH4" s="309"/>
      <c r="AI4" s="309"/>
      <c r="AJ4" s="309"/>
      <c r="AK4" s="309"/>
      <c r="AL4" s="309"/>
      <c r="AM4" s="309"/>
      <c r="AN4" s="309"/>
      <c r="AO4" s="309"/>
      <c r="AP4" s="309"/>
      <c r="AQ4" s="309"/>
      <c r="AR4" s="309"/>
      <c r="AS4" s="309"/>
      <c r="AT4" s="309"/>
      <c r="AU4" s="309"/>
      <c r="AV4" s="309"/>
      <c r="AW4" s="309"/>
      <c r="AX4" s="309"/>
      <c r="AY4" s="309"/>
      <c r="AZ4" s="88"/>
      <c r="BA4" s="30"/>
      <c r="BB4" s="30"/>
      <c r="BC4" s="30"/>
      <c r="BD4" s="30"/>
      <c r="BE4" s="30"/>
    </row>
    <row r="5" spans="1:63" ht="18.5" thickBot="1" x14ac:dyDescent="0.3">
      <c r="A5" s="312"/>
      <c r="B5" s="314"/>
      <c r="C5" s="316"/>
      <c r="D5" s="316"/>
      <c r="E5" s="316"/>
      <c r="F5" s="92" t="s">
        <v>87</v>
      </c>
      <c r="G5" s="92" t="s">
        <v>88</v>
      </c>
      <c r="H5" s="316"/>
      <c r="I5" s="318"/>
      <c r="J5" s="30"/>
      <c r="K5" s="320"/>
      <c r="L5" s="30"/>
      <c r="M5" s="322"/>
      <c r="N5" s="30"/>
      <c r="O5" s="30"/>
      <c r="P5" s="30"/>
      <c r="Q5" s="30"/>
      <c r="R5" s="30"/>
      <c r="S5" s="30"/>
      <c r="T5" s="30"/>
      <c r="U5" s="30"/>
      <c r="V5" s="89"/>
      <c r="W5" s="310"/>
      <c r="X5" s="310"/>
      <c r="Y5" s="310"/>
      <c r="Z5" s="310"/>
      <c r="AA5" s="310"/>
      <c r="AB5" s="310"/>
      <c r="AC5" s="310"/>
      <c r="AD5" s="310"/>
      <c r="AE5" s="310"/>
      <c r="AF5" s="310"/>
      <c r="AG5" s="310"/>
      <c r="AH5" s="310"/>
      <c r="AI5" s="310"/>
      <c r="AJ5" s="310"/>
      <c r="AK5" s="310"/>
      <c r="AL5" s="310"/>
      <c r="AM5" s="310"/>
      <c r="AN5" s="310"/>
      <c r="AO5" s="310"/>
      <c r="AP5" s="310"/>
      <c r="AQ5" s="310"/>
      <c r="AR5" s="310"/>
      <c r="AS5" s="310"/>
      <c r="AT5" s="310"/>
      <c r="AU5" s="310"/>
      <c r="AV5" s="310"/>
      <c r="AW5" s="310"/>
      <c r="AX5" s="310"/>
      <c r="AY5" s="310"/>
      <c r="AZ5" s="88"/>
      <c r="BA5" s="30"/>
      <c r="BB5" s="30"/>
      <c r="BC5" s="30"/>
      <c r="BD5" s="30"/>
      <c r="BE5" s="30"/>
    </row>
    <row r="6" spans="1:63" s="77" customFormat="1" ht="18" customHeight="1" thickTop="1" x14ac:dyDescent="0.35">
      <c r="A6" s="78"/>
      <c r="B6" s="78"/>
      <c r="C6" s="78"/>
      <c r="D6" s="78"/>
      <c r="E6" s="78"/>
      <c r="F6" s="78"/>
      <c r="G6" s="78"/>
      <c r="H6" s="78"/>
      <c r="I6" s="78"/>
      <c r="J6" s="78"/>
      <c r="K6" s="78"/>
      <c r="L6" s="78"/>
      <c r="M6" s="78"/>
      <c r="N6" s="78"/>
      <c r="O6" s="30"/>
      <c r="P6" s="30"/>
      <c r="Q6" s="30"/>
      <c r="R6" s="30"/>
      <c r="S6" s="30"/>
      <c r="T6" s="30"/>
      <c r="U6" s="30"/>
      <c r="V6" s="88"/>
      <c r="W6" s="323" t="s">
        <v>16</v>
      </c>
      <c r="X6" s="323"/>
      <c r="Y6" s="323"/>
      <c r="Z6" s="323"/>
      <c r="AA6" s="323"/>
      <c r="AB6" s="323"/>
      <c r="AC6" s="323"/>
      <c r="AD6" s="323"/>
      <c r="AE6" s="323"/>
      <c r="AF6" s="323" t="s">
        <v>35</v>
      </c>
      <c r="AG6" s="323"/>
      <c r="AH6" s="323"/>
      <c r="AI6" s="323"/>
      <c r="AJ6" s="323"/>
      <c r="AK6" s="323"/>
      <c r="AL6" s="323"/>
      <c r="AM6" s="323"/>
      <c r="AN6" s="323"/>
      <c r="AO6" s="323"/>
      <c r="AP6" s="323"/>
      <c r="AQ6" s="323"/>
      <c r="AR6" s="323"/>
      <c r="AS6" s="323"/>
      <c r="AT6" s="323"/>
      <c r="AU6" s="323"/>
      <c r="AV6" s="323"/>
      <c r="AW6" s="323"/>
      <c r="AX6" s="323"/>
      <c r="AY6" s="323"/>
      <c r="AZ6" s="88"/>
      <c r="BA6" s="30"/>
      <c r="BB6" s="30"/>
      <c r="BC6" s="30"/>
      <c r="BD6" s="30"/>
      <c r="BE6" s="30"/>
      <c r="BF6" s="38"/>
      <c r="BG6" s="38"/>
      <c r="BH6" s="38"/>
      <c r="BI6" s="38"/>
      <c r="BJ6" s="38"/>
      <c r="BK6" s="38"/>
    </row>
    <row r="7" spans="1:63" s="77" customFormat="1" ht="18" x14ac:dyDescent="0.3">
      <c r="A7" s="169"/>
      <c r="B7" s="170"/>
      <c r="C7" s="183"/>
      <c r="D7" s="80"/>
      <c r="E7" s="170"/>
      <c r="F7" s="168"/>
      <c r="G7" s="168"/>
      <c r="H7" s="179"/>
      <c r="I7" s="132" t="str" cm="1">
        <f t="array" ref="I7">IF(AND(TRIM(C7)="", OR(A7&lt;&gt;"", B7&lt;&gt;"")),
_xlfn.LET(
_xlpm.安全壁, MATCH("材料費*", $J:$J, 0)-1,
_xlpm.範囲C, C8:INDEX($C:$C, _xlpm.安全壁),
_xlpm.範囲K, K8:INDEX($K:$K, _xlpm.安全壁),
_xlpm.次工程, _xlfn.IFNA(_xlfn.XMATCH(TRUE, (B8:INDEX($B:$B, _xlpm.安全壁)&lt;&gt;"")+(A8:INDEX($A:$A, _xlpm.安全壁)&lt;&gt;"")&gt;0, 0), ROWS(_xlpm.範囲C)+1),
_xlpm.子C, _xlfn.TAKE(_xlpm.範囲C, _xlpm.次工程-1),
_xlpm.子K, _xlfn.TAKE(_xlpm.範囲K, _xlpm.次工程-1),
SUMPRODUCT(((TRIM(_xlpm.子C)="材料費")+(TRIM(_xlpm.子C)="労務費")) * IFERROR(_xlpm.子K*1, 0))
),
""
)</f>
        <v/>
      </c>
      <c r="J7" s="78"/>
      <c r="K7" s="131" cm="1">
        <f t="array" ref="K7">IF(AND($A7="", $B7="", $C7=""), 0,
IF($B7&lt;&gt;"",
_xlfn.LET(
_xlpm.LimitRow, IFERROR(MATCH("材料費*", $J:$J, 0)-1, 10000),
_xlpm.RangeA, A8:INDEX($A:$A, _xlpm.LimitRow),
_xlpm.RangeB, B8:INDEX($B:$B, _xlpm.LimitRow),
_xlpm.RangeK, K8:INDEX($K:$K, _xlpm.LimitRow),
_xlpm.NextIdx, _xlfn.IFNA(_xlfn.XMATCH(TRUE, (_xlpm.RangeA&lt;&gt;"")+(_xlpm.RangeB&lt;&gt;"")&gt;0, 0), ROWS(_xlpm.RangeA)+1),
_xlpm.ChildrenK, _xlfn.TAKE(_xlpm.RangeK, _xlpm.NextIdx-1),
_xlpm.SumK, SUM(IFERROR(_xlpm.ChildrenK*1, 0)),
IFERROR(_xlpm.SumK * N($E7), 0)
),
IF(TRIM($C7)="労務費",
IFERROR(IF(N($F7)&gt;0, N($F7)*N($I7), IF(N($G7)&gt;0, (1/N($G7))*N($I7), 0)), 0),
IFERROR(IF(N($E7)=0, 1, N($E7)) * N($I7), 0)
)
)
)</f>
        <v>0</v>
      </c>
      <c r="L7" s="78"/>
      <c r="M7" s="167"/>
      <c r="N7" s="78"/>
      <c r="O7" s="78"/>
      <c r="P7" s="78"/>
      <c r="Q7" s="78"/>
      <c r="R7" s="78"/>
      <c r="S7" s="78"/>
      <c r="T7" s="78"/>
      <c r="U7" s="78"/>
      <c r="V7" s="88"/>
      <c r="W7" s="325" t="s">
        <v>178</v>
      </c>
      <c r="X7" s="326"/>
      <c r="Y7" s="326"/>
      <c r="Z7" s="326"/>
      <c r="AA7" s="326"/>
      <c r="AB7" s="326"/>
      <c r="AC7" s="326"/>
      <c r="AD7" s="326"/>
      <c r="AE7" s="327"/>
      <c r="AF7" s="324" t="s">
        <v>185</v>
      </c>
      <c r="AG7" s="324"/>
      <c r="AH7" s="324"/>
      <c r="AI7" s="324"/>
      <c r="AJ7" s="324"/>
      <c r="AK7" s="324"/>
      <c r="AL7" s="324"/>
      <c r="AM7" s="324"/>
      <c r="AN7" s="324"/>
      <c r="AO7" s="324"/>
      <c r="AP7" s="324"/>
      <c r="AQ7" s="324"/>
      <c r="AR7" s="324"/>
      <c r="AS7" s="324"/>
      <c r="AT7" s="324"/>
      <c r="AU7" s="324"/>
      <c r="AV7" s="324"/>
      <c r="AW7" s="324"/>
      <c r="AX7" s="324"/>
      <c r="AY7" s="324"/>
      <c r="AZ7" s="88"/>
      <c r="BA7" s="78"/>
      <c r="BB7" s="78"/>
      <c r="BC7" s="78"/>
      <c r="BD7" s="78"/>
      <c r="BE7" s="78"/>
      <c r="BF7" s="38"/>
      <c r="BG7" s="38"/>
      <c r="BH7" s="38"/>
      <c r="BI7" s="38"/>
      <c r="BJ7" s="38"/>
      <c r="BK7" s="38"/>
    </row>
    <row r="8" spans="1:63" s="77" customFormat="1" ht="18" x14ac:dyDescent="0.3">
      <c r="A8" s="129"/>
      <c r="B8" s="130"/>
      <c r="C8" s="179"/>
      <c r="D8" s="169"/>
      <c r="E8" s="178"/>
      <c r="F8" s="168"/>
      <c r="G8" s="168"/>
      <c r="H8" s="179"/>
      <c r="I8" s="132" t="str" cm="1">
        <f t="array" ref="I8">IF(AND(TRIM(C8)="", OR(A8&lt;&gt;"", B8&lt;&gt;"")),
_xlfn.LET(
_xlpm.安全壁, MATCH("材料費*", $J:$J, 0)-1,
_xlpm.範囲C, C9:INDEX($C:$C, _xlpm.安全壁),
_xlpm.範囲K, K9:INDEX($K:$K, _xlpm.安全壁),
_xlpm.次工程, _xlfn.IFNA(_xlfn.XMATCH(TRUE, (B9:INDEX($B:$B, _xlpm.安全壁)&lt;&gt;"")+(A9:INDEX($A:$A, _xlpm.安全壁)&lt;&gt;"")&gt;0, 0), ROWS(_xlpm.範囲C)+1),
_xlpm.子C, _xlfn.TAKE(_xlpm.範囲C, _xlpm.次工程-1),
_xlpm.子K, _xlfn.TAKE(_xlpm.範囲K, _xlpm.次工程-1),
SUMPRODUCT(((TRIM(_xlpm.子C)="材料費")+(TRIM(_xlpm.子C)="労務費")) * IFERROR(_xlpm.子K*1, 0))
),
""
)</f>
        <v/>
      </c>
      <c r="J8" s="78"/>
      <c r="K8" s="131" cm="1">
        <f t="array" ref="K8">IF(AND($A8="", $B8="", $C8=""), 0,
IF($B8&lt;&gt;"",
_xlfn.LET(
_xlpm.LimitRow, IFERROR(MATCH("材料費*", $J:$J, 0)-1, 10000),
_xlpm.RangeA, A9:INDEX($A:$A, _xlpm.LimitRow),
_xlpm.RangeB, B9:INDEX($B:$B, _xlpm.LimitRow),
_xlpm.RangeK, K9:INDEX($K:$K, _xlpm.LimitRow),
_xlpm.NextIdx, _xlfn.IFNA(_xlfn.XMATCH(TRUE, (_xlpm.RangeA&lt;&gt;"")+(_xlpm.RangeB&lt;&gt;"")&gt;0, 0), ROWS(_xlpm.RangeA)+1),
_xlpm.ChildrenK, _xlfn.TAKE(_xlpm.RangeK, _xlpm.NextIdx-1),
_xlpm.SumK, SUM(IFERROR(_xlpm.ChildrenK*1, 0)),
IFERROR(_xlpm.SumK * N($E8), 0)
),
IF(TRIM($C8)="労務費",
IFERROR(IF(N($F8)&gt;0, N($F8)*N($I8), IF(N($G8)&gt;0, (1/N($G8))*N($I8), 0)), 0),
IFERROR(IF(N($E8)=0, 1, N($E8)) * N($I8), 0)
)
)
)</f>
        <v>0</v>
      </c>
      <c r="L8" s="78"/>
      <c r="M8" s="81"/>
      <c r="N8" s="78"/>
      <c r="O8" s="78"/>
      <c r="P8" s="78"/>
      <c r="Q8" s="78"/>
      <c r="R8" s="78"/>
      <c r="S8" s="78"/>
      <c r="T8" s="78"/>
      <c r="U8" s="78"/>
      <c r="V8" s="88"/>
      <c r="W8" s="325" t="s">
        <v>103</v>
      </c>
      <c r="X8" s="326"/>
      <c r="Y8" s="326"/>
      <c r="Z8" s="326"/>
      <c r="AA8" s="326"/>
      <c r="AB8" s="326"/>
      <c r="AC8" s="326"/>
      <c r="AD8" s="326"/>
      <c r="AE8" s="327"/>
      <c r="AF8" s="324" t="s">
        <v>185</v>
      </c>
      <c r="AG8" s="324"/>
      <c r="AH8" s="324"/>
      <c r="AI8" s="324"/>
      <c r="AJ8" s="324"/>
      <c r="AK8" s="324"/>
      <c r="AL8" s="324"/>
      <c r="AM8" s="324"/>
      <c r="AN8" s="324"/>
      <c r="AO8" s="324"/>
      <c r="AP8" s="324"/>
      <c r="AQ8" s="324"/>
      <c r="AR8" s="324"/>
      <c r="AS8" s="324"/>
      <c r="AT8" s="324"/>
      <c r="AU8" s="324"/>
      <c r="AV8" s="324"/>
      <c r="AW8" s="324"/>
      <c r="AX8" s="324"/>
      <c r="AY8" s="324"/>
      <c r="AZ8" s="88"/>
      <c r="BA8" s="78"/>
      <c r="BB8" s="78"/>
      <c r="BC8" s="78"/>
      <c r="BD8" s="78"/>
      <c r="BE8" s="78"/>
      <c r="BF8" s="38"/>
      <c r="BG8" s="38"/>
      <c r="BH8" s="38"/>
      <c r="BI8" s="38"/>
      <c r="BJ8" s="38"/>
      <c r="BK8" s="38"/>
    </row>
    <row r="9" spans="1:63" s="77" customFormat="1" ht="18" x14ac:dyDescent="0.3">
      <c r="A9" s="129"/>
      <c r="B9" s="130"/>
      <c r="C9" s="179"/>
      <c r="D9" s="170"/>
      <c r="E9" s="178"/>
      <c r="F9" s="168"/>
      <c r="G9" s="168"/>
      <c r="H9" s="179"/>
      <c r="I9" s="132" t="str" cm="1">
        <f t="array" ref="I9">IF(AND(TRIM(C9)="", OR(A9&lt;&gt;"", B9&lt;&gt;"")),
_xlfn.LET(
_xlpm.安全壁, MATCH("材料費*", $J:$J, 0)-1,
_xlpm.範囲C, C10:INDEX($C:$C, _xlpm.安全壁),
_xlpm.範囲K, K10:INDEX($K:$K, _xlpm.安全壁),
_xlpm.次工程, _xlfn.IFNA(_xlfn.XMATCH(TRUE, (B10:INDEX($B:$B, _xlpm.安全壁)&lt;&gt;"")+(A10:INDEX($A:$A, _xlpm.安全壁)&lt;&gt;"")&gt;0, 0), ROWS(_xlpm.範囲C)+1),
_xlpm.子C, _xlfn.TAKE(_xlpm.範囲C, _xlpm.次工程-1),
_xlpm.子K, _xlfn.TAKE(_xlpm.範囲K, _xlpm.次工程-1),
SUMPRODUCT(((TRIM(_xlpm.子C)="材料費")+(TRIM(_xlpm.子C)="労務費")) * IFERROR(_xlpm.子K*1, 0))
),
""
)</f>
        <v/>
      </c>
      <c r="J9" s="78"/>
      <c r="K9" s="131" cm="1">
        <f t="array" ref="K9">IF(AND($A9="", $B9="", $C9=""), 0,
IF($B9&lt;&gt;"",
_xlfn.LET(
_xlpm.LimitRow, IFERROR(MATCH("材料費*", $J:$J, 0)-1, 10000),
_xlpm.RangeA, A10:INDEX($A:$A, _xlpm.LimitRow),
_xlpm.RangeB, B10:INDEX($B:$B, _xlpm.LimitRow),
_xlpm.RangeK, K10:INDEX($K:$K, _xlpm.LimitRow),
_xlpm.NextIdx, _xlfn.IFNA(_xlfn.XMATCH(TRUE, (_xlpm.RangeA&lt;&gt;"")+(_xlpm.RangeB&lt;&gt;"")&gt;0, 0), ROWS(_xlpm.RangeA)+1),
_xlpm.ChildrenK, _xlfn.TAKE(_xlpm.RangeK, _xlpm.NextIdx-1),
_xlpm.SumK, SUM(IFERROR(_xlpm.ChildrenK*1, 0)),
IFERROR(_xlpm.SumK * N($E9), 0)
),
IF(TRIM($C9)="労務費",
IFERROR(IF(N($F9)&gt;0, N($F9)*N($I9), IF(N($G9)&gt;0, (1/N($G9))*N($I9), 0)), 0),
IFERROR(IF(N($E9)=0, 1, N($E9)) * N($I9), 0)
)
)
)</f>
        <v>0</v>
      </c>
      <c r="L9" s="78"/>
      <c r="M9" s="81"/>
      <c r="N9" s="78"/>
      <c r="O9" s="78"/>
      <c r="P9" s="78"/>
      <c r="Q9" s="78"/>
      <c r="R9" s="78"/>
      <c r="S9" s="78"/>
      <c r="T9" s="78"/>
      <c r="U9" s="78"/>
      <c r="V9" s="88"/>
      <c r="W9" s="325" t="s">
        <v>179</v>
      </c>
      <c r="X9" s="326"/>
      <c r="Y9" s="326"/>
      <c r="Z9" s="326"/>
      <c r="AA9" s="326"/>
      <c r="AB9" s="326"/>
      <c r="AC9" s="326"/>
      <c r="AD9" s="326"/>
      <c r="AE9" s="327"/>
      <c r="AF9" s="324" t="s">
        <v>186</v>
      </c>
      <c r="AG9" s="324"/>
      <c r="AH9" s="324"/>
      <c r="AI9" s="324"/>
      <c r="AJ9" s="324"/>
      <c r="AK9" s="324"/>
      <c r="AL9" s="324"/>
      <c r="AM9" s="324"/>
      <c r="AN9" s="324"/>
      <c r="AO9" s="324"/>
      <c r="AP9" s="324"/>
      <c r="AQ9" s="324"/>
      <c r="AR9" s="324"/>
      <c r="AS9" s="324"/>
      <c r="AT9" s="324"/>
      <c r="AU9" s="324"/>
      <c r="AV9" s="324"/>
      <c r="AW9" s="324"/>
      <c r="AX9" s="324"/>
      <c r="AY9" s="324"/>
      <c r="AZ9" s="88"/>
      <c r="BA9" s="78"/>
      <c r="BB9" s="78"/>
      <c r="BC9" s="78"/>
      <c r="BD9" s="78"/>
      <c r="BE9" s="78"/>
      <c r="BF9" s="38"/>
      <c r="BG9" s="38"/>
      <c r="BH9" s="38"/>
      <c r="BI9" s="38"/>
      <c r="BJ9" s="38"/>
      <c r="BK9" s="38"/>
    </row>
    <row r="10" spans="1:63" s="77" customFormat="1" ht="18" x14ac:dyDescent="0.3">
      <c r="A10" s="129"/>
      <c r="B10" s="130"/>
      <c r="C10" s="179"/>
      <c r="D10" s="170"/>
      <c r="E10" s="178"/>
      <c r="F10" s="168"/>
      <c r="G10" s="181"/>
      <c r="H10" s="179"/>
      <c r="I10" s="132" t="str" cm="1">
        <f t="array" ref="I10">IF(AND(TRIM(C10)="", OR(A10&lt;&gt;"", B10&lt;&gt;"")),
_xlfn.LET(
_xlpm.安全壁, MATCH("材料費*", $J:$J, 0)-1,
_xlpm.範囲C, C11:INDEX($C:$C, _xlpm.安全壁),
_xlpm.範囲K, K11:INDEX($K:$K, _xlpm.安全壁),
_xlpm.次工程, _xlfn.IFNA(_xlfn.XMATCH(TRUE, (B11:INDEX($B:$B, _xlpm.安全壁)&lt;&gt;"")+(A11:INDEX($A:$A, _xlpm.安全壁)&lt;&gt;"")&gt;0, 0), ROWS(_xlpm.範囲C)+1),
_xlpm.子C, _xlfn.TAKE(_xlpm.範囲C, _xlpm.次工程-1),
_xlpm.子K, _xlfn.TAKE(_xlpm.範囲K, _xlpm.次工程-1),
SUMPRODUCT(((TRIM(_xlpm.子C)="材料費")+(TRIM(_xlpm.子C)="労務費")) * IFERROR(_xlpm.子K*1, 0))
),
""
)</f>
        <v/>
      </c>
      <c r="J10" s="78"/>
      <c r="K10" s="131" cm="1">
        <f t="array" ref="K10">IF(AND($A10="", $B10="", $C10=""), 0,
IF($B10&lt;&gt;"",
_xlfn.LET(
_xlpm.LimitRow, IFERROR(MATCH("材料費*", $J:$J, 0)-1, 10000),
_xlpm.RangeA, A11:INDEX($A:$A, _xlpm.LimitRow),
_xlpm.RangeB, B11:INDEX($B:$B, _xlpm.LimitRow),
_xlpm.RangeK, K11:INDEX($K:$K, _xlpm.LimitRow),
_xlpm.NextIdx, _xlfn.IFNA(_xlfn.XMATCH(TRUE, (_xlpm.RangeA&lt;&gt;"")+(_xlpm.RangeB&lt;&gt;"")&gt;0, 0), ROWS(_xlpm.RangeA)+1),
_xlpm.ChildrenK, _xlfn.TAKE(_xlpm.RangeK, _xlpm.NextIdx-1),
_xlpm.SumK, SUM(IFERROR(_xlpm.ChildrenK*1, 0)),
IFERROR(_xlpm.SumK * N($E10), 0)
),
IF(TRIM($C10)="労務費",
IFERROR(IF(N($F10)&gt;0, N($F10)*N($I10), IF(N($G10)&gt;0, (1/N($G10))*N($I10), 0)), 0),
IFERROR(IF(N($E10)=0, 1, N($E10)) * N($I10), 0)
)
)
)</f>
        <v>0</v>
      </c>
      <c r="L10" s="78"/>
      <c r="M10" s="81"/>
      <c r="N10" s="78"/>
      <c r="O10" s="78"/>
      <c r="P10" s="78"/>
      <c r="Q10" s="78"/>
      <c r="R10" s="78"/>
      <c r="S10" s="78"/>
      <c r="T10" s="78"/>
      <c r="U10" s="78"/>
      <c r="V10" s="88"/>
      <c r="W10" s="325" t="s">
        <v>180</v>
      </c>
      <c r="X10" s="326"/>
      <c r="Y10" s="326"/>
      <c r="Z10" s="326"/>
      <c r="AA10" s="326"/>
      <c r="AB10" s="326"/>
      <c r="AC10" s="326"/>
      <c r="AD10" s="326"/>
      <c r="AE10" s="327"/>
      <c r="AF10" s="324" t="s">
        <v>186</v>
      </c>
      <c r="AG10" s="324"/>
      <c r="AH10" s="324"/>
      <c r="AI10" s="324"/>
      <c r="AJ10" s="324"/>
      <c r="AK10" s="324"/>
      <c r="AL10" s="324"/>
      <c r="AM10" s="324"/>
      <c r="AN10" s="324"/>
      <c r="AO10" s="324"/>
      <c r="AP10" s="324"/>
      <c r="AQ10" s="324"/>
      <c r="AR10" s="324"/>
      <c r="AS10" s="324"/>
      <c r="AT10" s="324"/>
      <c r="AU10" s="324"/>
      <c r="AV10" s="324"/>
      <c r="AW10" s="324"/>
      <c r="AX10" s="324"/>
      <c r="AY10" s="324"/>
      <c r="AZ10" s="88"/>
      <c r="BA10" s="78"/>
      <c r="BB10" s="78"/>
      <c r="BC10" s="78"/>
      <c r="BD10" s="78"/>
      <c r="BE10" s="78"/>
      <c r="BF10" s="38"/>
      <c r="BG10" s="38"/>
      <c r="BH10" s="38"/>
      <c r="BI10" s="38"/>
      <c r="BJ10" s="38"/>
      <c r="BK10" s="38"/>
    </row>
    <row r="11" spans="1:63" s="77" customFormat="1" ht="18" x14ac:dyDescent="0.3">
      <c r="A11" s="129"/>
      <c r="B11" s="130"/>
      <c r="C11" s="179"/>
      <c r="D11" s="170"/>
      <c r="E11" s="171"/>
      <c r="F11" s="168"/>
      <c r="G11" s="168"/>
      <c r="H11" s="170"/>
      <c r="I11" s="132" t="str" cm="1">
        <f t="array" ref="I11">IF(AND(TRIM(C11)="", OR(A11&lt;&gt;"", B11&lt;&gt;"")),
_xlfn.LET(
_xlpm.安全壁, MATCH("材料費*", $J:$J, 0)-1,
_xlpm.範囲C, C12:INDEX($C:$C, _xlpm.安全壁),
_xlpm.範囲K, K12:INDEX($K:$K, _xlpm.安全壁),
_xlpm.次工程, _xlfn.IFNA(_xlfn.XMATCH(TRUE, (B12:INDEX($B:$B, _xlpm.安全壁)&lt;&gt;"")+(A12:INDEX($A:$A, _xlpm.安全壁)&lt;&gt;"")&gt;0, 0), ROWS(_xlpm.範囲C)+1),
_xlpm.子C, _xlfn.TAKE(_xlpm.範囲C, _xlpm.次工程-1),
_xlpm.子K, _xlfn.TAKE(_xlpm.範囲K, _xlpm.次工程-1),
SUMPRODUCT(((TRIM(_xlpm.子C)="材料費")+(TRIM(_xlpm.子C)="労務費")) * IFERROR(_xlpm.子K*1, 0))
),
""
)</f>
        <v/>
      </c>
      <c r="J11" s="78"/>
      <c r="K11" s="131" cm="1">
        <f t="array" ref="K11">IF(AND($A11="", $B11="", $C11=""), 0,
IF($B11&lt;&gt;"",
_xlfn.LET(
_xlpm.LimitRow, IFERROR(MATCH("材料費*", $J:$J, 0)-1, 10000),
_xlpm.RangeA, A12:INDEX($A:$A, _xlpm.LimitRow),
_xlpm.RangeB, B12:INDEX($B:$B, _xlpm.LimitRow),
_xlpm.RangeK, K12:INDEX($K:$K, _xlpm.LimitRow),
_xlpm.NextIdx, _xlfn.IFNA(_xlfn.XMATCH(TRUE, (_xlpm.RangeA&lt;&gt;"")+(_xlpm.RangeB&lt;&gt;"")&gt;0, 0), ROWS(_xlpm.RangeA)+1),
_xlpm.ChildrenK, _xlfn.TAKE(_xlpm.RangeK, _xlpm.NextIdx-1),
_xlpm.SumK, SUM(IFERROR(_xlpm.ChildrenK*1, 0)),
IFERROR(_xlpm.SumK * N($E11), 0)
),
IF(TRIM($C11)="労務費",
IFERROR(IF(N($F11)&gt;0, N($F11)*N($I11), IF(N($G11)&gt;0, (1/N($G11))*N($I11), 0)), 0),
IFERROR(IF(N($E11)=0, 1, N($E11)) * N($I11), 0)
)
)
)</f>
        <v>0</v>
      </c>
      <c r="L11" s="78"/>
      <c r="M11" s="81"/>
      <c r="N11" s="78"/>
      <c r="O11" s="78"/>
      <c r="P11" s="78"/>
      <c r="Q11" s="78"/>
      <c r="R11" s="78"/>
      <c r="S11" s="78"/>
      <c r="T11" s="78"/>
      <c r="U11" s="78"/>
      <c r="V11" s="88"/>
      <c r="W11" s="325" t="s">
        <v>181</v>
      </c>
      <c r="X11" s="326"/>
      <c r="Y11" s="326"/>
      <c r="Z11" s="326"/>
      <c r="AA11" s="326"/>
      <c r="AB11" s="326"/>
      <c r="AC11" s="326"/>
      <c r="AD11" s="326"/>
      <c r="AE11" s="327"/>
      <c r="AF11" s="324" t="s">
        <v>187</v>
      </c>
      <c r="AG11" s="324"/>
      <c r="AH11" s="324"/>
      <c r="AI11" s="324"/>
      <c r="AJ11" s="324"/>
      <c r="AK11" s="324"/>
      <c r="AL11" s="324"/>
      <c r="AM11" s="324"/>
      <c r="AN11" s="324"/>
      <c r="AO11" s="324"/>
      <c r="AP11" s="324"/>
      <c r="AQ11" s="324"/>
      <c r="AR11" s="324"/>
      <c r="AS11" s="324"/>
      <c r="AT11" s="324"/>
      <c r="AU11" s="324"/>
      <c r="AV11" s="324"/>
      <c r="AW11" s="324"/>
      <c r="AX11" s="324"/>
      <c r="AY11" s="324"/>
      <c r="AZ11" s="88"/>
      <c r="BA11" s="78"/>
      <c r="BB11" s="78"/>
      <c r="BC11" s="78"/>
      <c r="BD11" s="78"/>
      <c r="BE11" s="78"/>
      <c r="BF11" s="38"/>
      <c r="BG11" s="38"/>
      <c r="BH11" s="38"/>
      <c r="BI11" s="38"/>
      <c r="BJ11" s="38"/>
      <c r="BK11" s="38"/>
    </row>
    <row r="12" spans="1:63" s="77" customFormat="1" ht="18" x14ac:dyDescent="0.3">
      <c r="A12" s="129"/>
      <c r="B12" s="130"/>
      <c r="C12" s="179"/>
      <c r="D12" s="169"/>
      <c r="E12" s="171"/>
      <c r="F12" s="184"/>
      <c r="G12" s="168"/>
      <c r="H12" s="185"/>
      <c r="I12" s="132" t="str" cm="1">
        <f t="array" ref="I12">IF(AND(TRIM(C12)="", OR(A12&lt;&gt;"", B12&lt;&gt;"")),
_xlfn.LET(
_xlpm.安全壁, MATCH("材料費*", $J:$J, 0)-1,
_xlpm.範囲C, C13:INDEX($C:$C, _xlpm.安全壁),
_xlpm.範囲K, K13:INDEX($K:$K, _xlpm.安全壁),
_xlpm.次工程, _xlfn.IFNA(_xlfn.XMATCH(TRUE, (B13:INDEX($B:$B, _xlpm.安全壁)&lt;&gt;"")+(A13:INDEX($A:$A, _xlpm.安全壁)&lt;&gt;"")&gt;0, 0), ROWS(_xlpm.範囲C)+1),
_xlpm.子C, _xlfn.TAKE(_xlpm.範囲C, _xlpm.次工程-1),
_xlpm.子K, _xlfn.TAKE(_xlpm.範囲K, _xlpm.次工程-1),
SUMPRODUCT(((TRIM(_xlpm.子C)="材料費")+(TRIM(_xlpm.子C)="労務費")) * IFERROR(_xlpm.子K*1, 0))
),
""
)</f>
        <v/>
      </c>
      <c r="J12" s="78"/>
      <c r="K12" s="131" cm="1">
        <f t="array" ref="K12">IF(AND($A12="", $B12="", $C12=""), 0,
IF($B12&lt;&gt;"",
_xlfn.LET(
_xlpm.LimitRow, IFERROR(MATCH("材料費*", $J:$J, 0)-1, 10000),
_xlpm.RangeA, A13:INDEX($A:$A, _xlpm.LimitRow),
_xlpm.RangeB, B13:INDEX($B:$B, _xlpm.LimitRow),
_xlpm.RangeK, K13:INDEX($K:$K, _xlpm.LimitRow),
_xlpm.NextIdx, _xlfn.IFNA(_xlfn.XMATCH(TRUE, (_xlpm.RangeA&lt;&gt;"")+(_xlpm.RangeB&lt;&gt;"")&gt;0, 0), ROWS(_xlpm.RangeA)+1),
_xlpm.ChildrenK, _xlfn.TAKE(_xlpm.RangeK, _xlpm.NextIdx-1),
_xlpm.SumK, SUM(IFERROR(_xlpm.ChildrenK*1, 0)),
IFERROR(_xlpm.SumK * N($E12), 0)
),
IF(TRIM($C12)="労務費",
IFERROR(IF(N($F12)&gt;0, N($F12)*N($I12), IF(N($G12)&gt;0, (1/N($G12))*N($I12), 0)), 0),
IFERROR(IF(N($E12)=0, 1, N($E12)) * N($I12), 0)
)
)
)</f>
        <v>0</v>
      </c>
      <c r="L12" s="78"/>
      <c r="M12" s="133"/>
      <c r="N12" s="78"/>
      <c r="O12" s="78"/>
      <c r="P12" s="78"/>
      <c r="Q12" s="78"/>
      <c r="R12" s="78"/>
      <c r="S12" s="78"/>
      <c r="T12" s="78"/>
      <c r="U12" s="78"/>
      <c r="V12" s="88"/>
      <c r="W12" s="325" t="s">
        <v>182</v>
      </c>
      <c r="X12" s="326"/>
      <c r="Y12" s="326"/>
      <c r="Z12" s="326"/>
      <c r="AA12" s="326"/>
      <c r="AB12" s="326"/>
      <c r="AC12" s="326"/>
      <c r="AD12" s="326"/>
      <c r="AE12" s="327"/>
      <c r="AF12" s="324" t="s">
        <v>188</v>
      </c>
      <c r="AG12" s="324"/>
      <c r="AH12" s="324"/>
      <c r="AI12" s="324"/>
      <c r="AJ12" s="324"/>
      <c r="AK12" s="324"/>
      <c r="AL12" s="324"/>
      <c r="AM12" s="324"/>
      <c r="AN12" s="324"/>
      <c r="AO12" s="324"/>
      <c r="AP12" s="324"/>
      <c r="AQ12" s="324"/>
      <c r="AR12" s="324"/>
      <c r="AS12" s="324"/>
      <c r="AT12" s="324"/>
      <c r="AU12" s="324"/>
      <c r="AV12" s="324"/>
      <c r="AW12" s="324"/>
      <c r="AX12" s="324"/>
      <c r="AY12" s="324"/>
      <c r="AZ12" s="88"/>
      <c r="BA12" s="78"/>
      <c r="BB12" s="78"/>
      <c r="BC12" s="78"/>
      <c r="BD12" s="78"/>
      <c r="BE12" s="78"/>
      <c r="BF12" s="38"/>
      <c r="BG12" s="38"/>
      <c r="BH12" s="38"/>
      <c r="BI12" s="38"/>
      <c r="BJ12" s="38"/>
      <c r="BK12" s="38"/>
    </row>
    <row r="13" spans="1:63" s="77" customFormat="1" ht="18" x14ac:dyDescent="0.55000000000000004">
      <c r="A13" s="129"/>
      <c r="B13" s="130"/>
      <c r="C13" s="183"/>
      <c r="D13" s="80"/>
      <c r="E13" s="80"/>
      <c r="F13" s="80"/>
      <c r="G13" s="80"/>
      <c r="H13" s="80"/>
      <c r="I13" s="132" t="str" cm="1">
        <f t="array" ref="I13">IF(AND(TRIM(C13)="", OR(A13&lt;&gt;"", B13&lt;&gt;"")),
_xlfn.LET(
_xlpm.安全壁, MATCH("材料費*", $J:$J, 0)-1,
_xlpm.範囲C, C14:INDEX($C:$C, _xlpm.安全壁),
_xlpm.範囲K, K14:INDEX($K:$K, _xlpm.安全壁),
_xlpm.次工程, _xlfn.IFNA(_xlfn.XMATCH(TRUE, (B14:INDEX($B:$B, _xlpm.安全壁)&lt;&gt;"")+(A14:INDEX($A:$A, _xlpm.安全壁)&lt;&gt;"")&gt;0, 0), ROWS(_xlpm.範囲C)+1),
_xlpm.子C, _xlfn.TAKE(_xlpm.範囲C, _xlpm.次工程-1),
_xlpm.子K, _xlfn.TAKE(_xlpm.範囲K, _xlpm.次工程-1),
SUMPRODUCT(((TRIM(_xlpm.子C)="材料費")+(TRIM(_xlpm.子C)="労務費")) * IFERROR(_xlpm.子K*1, 0))
),
""
)</f>
        <v/>
      </c>
      <c r="J13" s="78"/>
      <c r="K13" s="131" cm="1">
        <f t="array" ref="K13">IF(AND($A13="", $B13="", $C13=""), 0,
IF($B13&lt;&gt;"",
_xlfn.LET(
_xlpm.LimitRow, IFERROR(MATCH("材料費*", $J:$J, 0)-1, 10000),
_xlpm.RangeA, A14:INDEX($A:$A, _xlpm.LimitRow),
_xlpm.RangeB, B14:INDEX($B:$B, _xlpm.LimitRow),
_xlpm.RangeK, K14:INDEX($K:$K, _xlpm.LimitRow),
_xlpm.NextIdx, _xlfn.IFNA(_xlfn.XMATCH(TRUE, (_xlpm.RangeA&lt;&gt;"")+(_xlpm.RangeB&lt;&gt;"")&gt;0, 0), ROWS(_xlpm.RangeA)+1),
_xlpm.ChildrenK, _xlfn.TAKE(_xlpm.RangeK, _xlpm.NextIdx-1),
_xlpm.SumK, SUM(IFERROR(_xlpm.ChildrenK*1, 0)),
IFERROR(_xlpm.SumK * N($E13), 0)
),
IF(TRIM($C13)="労務費",
IFERROR(IF(N($F13)&gt;0, N($F13)*N($I13), IF(N($G13)&gt;0, (1/N($G13))*N($I13), 0)), 0),
IFERROR(IF(N($E13)=0, 1, N($E13)) * N($I13), 0)
)
)
)</f>
        <v>0</v>
      </c>
      <c r="L13" s="78"/>
      <c r="M13" s="81"/>
      <c r="N13" s="78"/>
      <c r="O13" s="78"/>
      <c r="P13" s="78"/>
      <c r="Q13" s="78"/>
      <c r="R13" s="78"/>
      <c r="S13" s="78"/>
      <c r="T13" s="78"/>
      <c r="U13" s="78"/>
      <c r="V13" s="88"/>
      <c r="W13" s="325" t="s">
        <v>183</v>
      </c>
      <c r="X13" s="326"/>
      <c r="Y13" s="326"/>
      <c r="Z13" s="326"/>
      <c r="AA13" s="326"/>
      <c r="AB13" s="326"/>
      <c r="AC13" s="326"/>
      <c r="AD13" s="326"/>
      <c r="AE13" s="327"/>
      <c r="AF13" s="324" t="s">
        <v>184</v>
      </c>
      <c r="AG13" s="324"/>
      <c r="AH13" s="324"/>
      <c r="AI13" s="324"/>
      <c r="AJ13" s="324"/>
      <c r="AK13" s="324"/>
      <c r="AL13" s="324"/>
      <c r="AM13" s="324"/>
      <c r="AN13" s="324"/>
      <c r="AO13" s="324"/>
      <c r="AP13" s="324"/>
      <c r="AQ13" s="324"/>
      <c r="AR13" s="324"/>
      <c r="AS13" s="324"/>
      <c r="AT13" s="324"/>
      <c r="AU13" s="324"/>
      <c r="AV13" s="324"/>
      <c r="AW13" s="324"/>
      <c r="AX13" s="324"/>
      <c r="AY13" s="324"/>
      <c r="AZ13" s="88"/>
      <c r="BA13" s="78"/>
      <c r="BB13" s="78"/>
      <c r="BC13" s="78"/>
      <c r="BD13" s="78"/>
      <c r="BE13" s="78"/>
      <c r="BF13" s="38"/>
      <c r="BG13" s="38"/>
      <c r="BH13" s="38"/>
      <c r="BI13" s="38"/>
      <c r="BJ13" s="38"/>
      <c r="BK13" s="38"/>
    </row>
    <row r="14" spans="1:63" s="77" customFormat="1" x14ac:dyDescent="0.3">
      <c r="A14" s="170"/>
      <c r="B14" s="170"/>
      <c r="C14" s="170"/>
      <c r="D14" s="170"/>
      <c r="E14" s="182"/>
      <c r="F14" s="178"/>
      <c r="G14" s="179"/>
      <c r="H14" s="179"/>
      <c r="I14" s="132" t="str" cm="1">
        <f t="array" ref="I14">IF(AND(TRIM(C14)="", OR(A14&lt;&gt;"", B14&lt;&gt;"")),
_xlfn.LET(
_xlpm.安全壁, MATCH("材料費*", $J:$J, 0)-1,
_xlpm.範囲C, C15:INDEX($C:$C, _xlpm.安全壁),
_xlpm.範囲K, K15:INDEX($K:$K, _xlpm.安全壁),
_xlpm.次工程, _xlfn.IFNA(_xlfn.XMATCH(TRUE, (B15:INDEX($B:$B, _xlpm.安全壁)&lt;&gt;"")+(A15:INDEX($A:$A, _xlpm.安全壁)&lt;&gt;"")&gt;0, 0), ROWS(_xlpm.範囲C)+1),
_xlpm.子C, _xlfn.TAKE(_xlpm.範囲C, _xlpm.次工程-1),
_xlpm.子K, _xlfn.TAKE(_xlpm.範囲K, _xlpm.次工程-1),
SUMPRODUCT(((TRIM(_xlpm.子C)="材料費")+(TRIM(_xlpm.子C)="労務費")) * IFERROR(_xlpm.子K*1, 0))
),
""
)</f>
        <v/>
      </c>
      <c r="J14" s="78"/>
      <c r="K14" s="131" cm="1">
        <f t="array" ref="K14">IF(AND($A14="", $B14="", $C14=""), 0,
IF($B14&lt;&gt;"",
_xlfn.LET(
_xlpm.LimitRow, IFERROR(MATCH("材料費*", $J:$J, 0)-1, 10000),
_xlpm.RangeA, A15:INDEX($A:$A, _xlpm.LimitRow),
_xlpm.RangeB, B15:INDEX($B:$B, _xlpm.LimitRow),
_xlpm.RangeK, K15:INDEX($K:$K, _xlpm.LimitRow),
_xlpm.NextIdx, _xlfn.IFNA(_xlfn.XMATCH(TRUE, (_xlpm.RangeA&lt;&gt;"")+(_xlpm.RangeB&lt;&gt;"")&gt;0, 0), ROWS(_xlpm.RangeA)+1),
_xlpm.ChildrenK, _xlfn.TAKE(_xlpm.RangeK, _xlpm.NextIdx-1),
_xlpm.SumK, SUM(IFERROR(_xlpm.ChildrenK*1, 0)),
IFERROR(_xlpm.SumK * N($E14), 0)
),
IF(TRIM($C14)="労務費",
IFERROR(IF(N($F14)&gt;0, N($F14)*N($I14), IF(N($G14)&gt;0, (1/N($G14))*N($I14), 0)), 0),
IFERROR(IF(N($E14)=0, 1, N($E14)) * N($I14), 0)
)
)
)</f>
        <v>0</v>
      </c>
      <c r="L14" s="78"/>
      <c r="M14" s="81"/>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38"/>
      <c r="BG14" s="38"/>
      <c r="BH14" s="38"/>
      <c r="BI14" s="38"/>
      <c r="BJ14" s="38"/>
      <c r="BK14" s="38"/>
    </row>
    <row r="15" spans="1:63" s="77" customFormat="1" x14ac:dyDescent="0.3">
      <c r="A15" s="170"/>
      <c r="B15" s="170"/>
      <c r="C15" s="170"/>
      <c r="D15" s="170"/>
      <c r="E15" s="182"/>
      <c r="F15" s="178"/>
      <c r="G15" s="179"/>
      <c r="H15" s="179"/>
      <c r="I15" s="132" t="str" cm="1">
        <f t="array" ref="I15">IF(AND(TRIM(C15)="", OR(A15&lt;&gt;"", B15&lt;&gt;"")),
_xlfn.LET(
_xlpm.安全壁, MATCH("材料費*", $J:$J, 0)-1,
_xlpm.範囲C, C16:INDEX($C:$C, _xlpm.安全壁),
_xlpm.範囲K, K16:INDEX($K:$K, _xlpm.安全壁),
_xlpm.次工程, _xlfn.IFNA(_xlfn.XMATCH(TRUE, (B16:INDEX($B:$B, _xlpm.安全壁)&lt;&gt;"")+(A16:INDEX($A:$A, _xlpm.安全壁)&lt;&gt;"")&gt;0, 0), ROWS(_xlpm.範囲C)+1),
_xlpm.子C, _xlfn.TAKE(_xlpm.範囲C, _xlpm.次工程-1),
_xlpm.子K, _xlfn.TAKE(_xlpm.範囲K, _xlpm.次工程-1),
SUMPRODUCT(((TRIM(_xlpm.子C)="材料費")+(TRIM(_xlpm.子C)="労務費")) * IFERROR(_xlpm.子K*1, 0))
),
""
)</f>
        <v/>
      </c>
      <c r="J15" s="180"/>
      <c r="K15" s="131" cm="1">
        <f t="array" ref="K15">IF(AND($A15="", $B15="", $C15=""), 0,
IF($B15&lt;&gt;"",
_xlfn.LET(
_xlpm.LimitRow, IFERROR(MATCH("材料費*", $J:$J, 0)-1, 10000),
_xlpm.RangeA, A16:INDEX($A:$A, _xlpm.LimitRow),
_xlpm.RangeB, B16:INDEX($B:$B, _xlpm.LimitRow),
_xlpm.RangeK, K16:INDEX($K:$K, _xlpm.LimitRow),
_xlpm.NextIdx, _xlfn.IFNA(_xlfn.XMATCH(TRUE, (_xlpm.RangeA&lt;&gt;"")+(_xlpm.RangeB&lt;&gt;"")&gt;0, 0), ROWS(_xlpm.RangeA)+1),
_xlpm.ChildrenK, _xlfn.TAKE(_xlpm.RangeK, _xlpm.NextIdx-1),
_xlpm.SumK, SUM(IFERROR(_xlpm.ChildrenK*1, 0)),
IFERROR(_xlpm.SumK * N($E15), 0)
),
IF(TRIM($C15)="労務費",
IFERROR(IF(N($F15)&gt;0, N($F15)*N($I15), IF(N($G15)&gt;0, (1/N($G15))*N($I15), 0)), 0),
IFERROR(IF(N($E15)=0, 1, N($E15)) * N($I15), 0)
)
)
)</f>
        <v>0</v>
      </c>
      <c r="L15" s="78"/>
      <c r="M15" s="81"/>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38"/>
      <c r="BG15" s="38"/>
      <c r="BH15" s="38"/>
      <c r="BI15" s="38"/>
      <c r="BJ15" s="38"/>
      <c r="BK15" s="38"/>
    </row>
    <row r="16" spans="1:63" s="77" customFormat="1" x14ac:dyDescent="0.3">
      <c r="A16" s="170"/>
      <c r="B16" s="170"/>
      <c r="C16" s="170"/>
      <c r="D16" s="170"/>
      <c r="E16" s="182"/>
      <c r="F16" s="178"/>
      <c r="G16" s="179"/>
      <c r="H16" s="179"/>
      <c r="I16" s="132" t="str" cm="1">
        <f t="array" ref="I16">IF(AND(TRIM(C16)="", OR(A16&lt;&gt;"", B16&lt;&gt;"")),
_xlfn.LET(
_xlpm.安全壁, MATCH("材料費*", $J:$J, 0)-1,
_xlpm.範囲C, C17:INDEX($C:$C, _xlpm.安全壁),
_xlpm.範囲K, K17:INDEX($K:$K, _xlpm.安全壁),
_xlpm.次工程, _xlfn.IFNA(_xlfn.XMATCH(TRUE, (B17:INDEX($B:$B, _xlpm.安全壁)&lt;&gt;"")+(A17:INDEX($A:$A, _xlpm.安全壁)&lt;&gt;"")&gt;0, 0), ROWS(_xlpm.範囲C)+1),
_xlpm.子C, _xlfn.TAKE(_xlpm.範囲C, _xlpm.次工程-1),
_xlpm.子K, _xlfn.TAKE(_xlpm.範囲K, _xlpm.次工程-1),
SUMPRODUCT(((TRIM(_xlpm.子C)="材料費")+(TRIM(_xlpm.子C)="労務費")) * IFERROR(_xlpm.子K*1, 0))
),
""
)</f>
        <v/>
      </c>
      <c r="J16" s="180"/>
      <c r="K16" s="131" cm="1">
        <f t="array" ref="K16">IF(AND($A16="", $B16="", $C16=""), 0,
IF($B16&lt;&gt;"",
_xlfn.LET(
_xlpm.LimitRow, IFERROR(MATCH("材料費*", $J:$J, 0)-1, 10000),
_xlpm.RangeA, A17:INDEX($A:$A, _xlpm.LimitRow),
_xlpm.RangeB, B17:INDEX($B:$B, _xlpm.LimitRow),
_xlpm.RangeK, K17:INDEX($K:$K, _xlpm.LimitRow),
_xlpm.NextIdx, _xlfn.IFNA(_xlfn.XMATCH(TRUE, (_xlpm.RangeA&lt;&gt;"")+(_xlpm.RangeB&lt;&gt;"")&gt;0, 0), ROWS(_xlpm.RangeA)+1),
_xlpm.ChildrenK, _xlfn.TAKE(_xlpm.RangeK, _xlpm.NextIdx-1),
_xlpm.SumK, SUM(IFERROR(_xlpm.ChildrenK*1, 0)),
IFERROR(_xlpm.SumK * N($E16), 0)
),
IF(TRIM($C16)="労務費",
IFERROR(IF(N($F16)&gt;0, N($F16)*N($I16), IF(N($G16)&gt;0, (1/N($G16))*N($I16), 0)), 0),
IFERROR(IF(N($E16)=0, 1, N($E16)) * N($I16), 0)
)
)
)</f>
        <v>0</v>
      </c>
      <c r="L16" s="78"/>
      <c r="M16" s="81"/>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38"/>
      <c r="BG16" s="38"/>
      <c r="BH16" s="38"/>
      <c r="BI16" s="38"/>
      <c r="BJ16" s="38"/>
      <c r="BK16" s="38"/>
    </row>
    <row r="17" spans="1:63" s="77" customFormat="1" x14ac:dyDescent="0.55000000000000004">
      <c r="A17" s="129"/>
      <c r="B17" s="130"/>
      <c r="C17" s="183"/>
      <c r="D17" s="80"/>
      <c r="E17" s="80"/>
      <c r="F17" s="80"/>
      <c r="G17" s="80"/>
      <c r="H17" s="80"/>
      <c r="I17" s="132" t="str" cm="1">
        <f t="array" ref="I17">IF(AND(TRIM(C17)="", OR(A17&lt;&gt;"", B17&lt;&gt;"")),
_xlfn.LET(
_xlpm.安全壁, MATCH("材料費*", $J:$J, 0)-1,
_xlpm.範囲C, C18:INDEX($C:$C, _xlpm.安全壁),
_xlpm.範囲K, K18:INDEX($K:$K, _xlpm.安全壁),
_xlpm.次工程, _xlfn.IFNA(_xlfn.XMATCH(TRUE, (B18:INDEX($B:$B, _xlpm.安全壁)&lt;&gt;"")+(A18:INDEX($A:$A, _xlpm.安全壁)&lt;&gt;"")&gt;0, 0), ROWS(_xlpm.範囲C)+1),
_xlpm.子C, _xlfn.TAKE(_xlpm.範囲C, _xlpm.次工程-1),
_xlpm.子K, _xlfn.TAKE(_xlpm.範囲K, _xlpm.次工程-1),
SUMPRODUCT(((TRIM(_xlpm.子C)="材料費")+(TRIM(_xlpm.子C)="労務費")) * IFERROR(_xlpm.子K*1, 0))
),
""
)</f>
        <v/>
      </c>
      <c r="J17" s="78"/>
      <c r="K17" s="131" cm="1">
        <f t="array" ref="K17">IF(AND($A17="", $B17="", $C17=""), 0,
IF($B17&lt;&gt;"",
_xlfn.LET(
_xlpm.LimitRow, IFERROR(MATCH("材料費*", $J:$J, 0)-1, 10000),
_xlpm.RangeA, A18:INDEX($A:$A, _xlpm.LimitRow),
_xlpm.RangeB, B18:INDEX($B:$B, _xlpm.LimitRow),
_xlpm.RangeK, K18:INDEX($K:$K, _xlpm.LimitRow),
_xlpm.NextIdx, _xlfn.IFNA(_xlfn.XMATCH(TRUE, (_xlpm.RangeA&lt;&gt;"")+(_xlpm.RangeB&lt;&gt;"")&gt;0, 0), ROWS(_xlpm.RangeA)+1),
_xlpm.ChildrenK, _xlfn.TAKE(_xlpm.RangeK, _xlpm.NextIdx-1),
_xlpm.SumK, SUM(IFERROR(_xlpm.ChildrenK*1, 0)),
IFERROR(_xlpm.SumK * N($E17), 0)
),
IF(TRIM($C17)="労務費",
IFERROR(IF(N($F17)&gt;0, N($F17)*N($I17), IF(N($G17)&gt;0, (1/N($G17))*N($I17), 0)), 0),
IFERROR(IF(N($E17)=0, 1, N($E17)) * N($I17), 0)
)
)
)</f>
        <v>0</v>
      </c>
      <c r="L17" s="78"/>
      <c r="M17" s="81"/>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38"/>
      <c r="BG17" s="38"/>
      <c r="BH17" s="38"/>
      <c r="BI17" s="38"/>
      <c r="BJ17" s="38"/>
      <c r="BK17" s="38"/>
    </row>
    <row r="18" spans="1:63" s="77" customFormat="1" x14ac:dyDescent="0.55000000000000004">
      <c r="A18" s="129"/>
      <c r="B18" s="130"/>
      <c r="C18" s="183"/>
      <c r="D18" s="80"/>
      <c r="E18" s="80"/>
      <c r="F18" s="80"/>
      <c r="G18" s="80"/>
      <c r="H18" s="80"/>
      <c r="I18" s="132" t="str" cm="1">
        <f t="array" ref="I18">IF(AND(TRIM(C18)="", OR(A18&lt;&gt;"", B18&lt;&gt;"")),
_xlfn.LET(
_xlpm.安全壁, MATCH("材料費*", $J:$J, 0)-1,
_xlpm.範囲C, C19:INDEX($C:$C, _xlpm.安全壁),
_xlpm.範囲K, K19:INDEX($K:$K, _xlpm.安全壁),
_xlpm.次工程, _xlfn.IFNA(_xlfn.XMATCH(TRUE, (B19:INDEX($B:$B, _xlpm.安全壁)&lt;&gt;"")+(A19:INDEX($A:$A, _xlpm.安全壁)&lt;&gt;"")&gt;0, 0), ROWS(_xlpm.範囲C)+1),
_xlpm.子C, _xlfn.TAKE(_xlpm.範囲C, _xlpm.次工程-1),
_xlpm.子K, _xlfn.TAKE(_xlpm.範囲K, _xlpm.次工程-1),
SUMPRODUCT(((TRIM(_xlpm.子C)="材料費")+(TRIM(_xlpm.子C)="労務費")) * IFERROR(_xlpm.子K*1, 0))
),
""
)</f>
        <v/>
      </c>
      <c r="J18" s="78"/>
      <c r="K18" s="131" cm="1">
        <f t="array" ref="K18">IF(AND($A18="", $B18="", $C18=""), 0,
IF($B18&lt;&gt;"",
_xlfn.LET(
_xlpm.LimitRow, IFERROR(MATCH("材料費*", $J:$J, 0)-1, 10000),
_xlpm.RangeA, A19:INDEX($A:$A, _xlpm.LimitRow),
_xlpm.RangeB, B19:INDEX($B:$B, _xlpm.LimitRow),
_xlpm.RangeK, K19:INDEX($K:$K, _xlpm.LimitRow),
_xlpm.NextIdx, _xlfn.IFNA(_xlfn.XMATCH(TRUE, (_xlpm.RangeA&lt;&gt;"")+(_xlpm.RangeB&lt;&gt;"")&gt;0, 0), ROWS(_xlpm.RangeA)+1),
_xlpm.ChildrenK, _xlfn.TAKE(_xlpm.RangeK, _xlpm.NextIdx-1),
_xlpm.SumK, SUM(IFERROR(_xlpm.ChildrenK*1, 0)),
IFERROR(_xlpm.SumK * N($E18), 0)
),
IF(TRIM($C18)="労務費",
IFERROR(IF(N($F18)&gt;0, N($F18)*N($I18), IF(N($G18)&gt;0, (1/N($G18))*N($I18), 0)), 0),
IFERROR(IF(N($E18)=0, 1, N($E18)) * N($I18), 0)
)
)
)</f>
        <v>0</v>
      </c>
      <c r="L18" s="78"/>
      <c r="M18" s="81"/>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38"/>
      <c r="BG18" s="38"/>
      <c r="BH18" s="38"/>
      <c r="BI18" s="38"/>
      <c r="BJ18" s="38"/>
      <c r="BK18" s="38"/>
    </row>
    <row r="19" spans="1:63" s="77" customFormat="1" x14ac:dyDescent="0.25">
      <c r="A19" s="78"/>
      <c r="B19" s="78"/>
      <c r="C19" s="78"/>
      <c r="D19" s="78"/>
      <c r="E19" s="78"/>
      <c r="F19" s="78"/>
      <c r="G19" s="78"/>
      <c r="H19" s="78"/>
      <c r="I19" s="82"/>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38"/>
      <c r="BG19" s="38"/>
      <c r="BH19" s="38"/>
      <c r="BI19" s="38"/>
      <c r="BJ19" s="38"/>
      <c r="BK19" s="38"/>
    </row>
    <row r="20" spans="1:63" s="77" customFormat="1" x14ac:dyDescent="0.55000000000000004">
      <c r="A20" s="78"/>
      <c r="B20" s="78"/>
      <c r="C20" s="78"/>
      <c r="D20" s="78"/>
      <c r="E20" s="78"/>
      <c r="F20" s="78"/>
      <c r="G20" s="78"/>
      <c r="H20" s="78"/>
      <c r="I20" s="78"/>
      <c r="J20" s="83" t="s">
        <v>99</v>
      </c>
      <c r="K20" s="328" cm="1">
        <f t="array" ref="K20">_xlfn.LET(_xlpm.末, MATCH("材料費*", $J:$J, 0)-1, _xlpm.b, $B$7:INDEX($B:$B, _xlpm.末), _xlpm.C, $C$7:INDEX($C:$C, _xlpm.末), _xlpm.E, $E$7:INDEX($E:$E, _xlpm.末), _xlpm.K, $K$7:INDEX($K:$K, _xlpm.末), _xlpm.親E, LOOKUP(ROW(_xlpm.b), ROW(_xlpm.b)/(_xlpm.b&lt;&gt;""), _xlpm.E), SUMPRODUCT((_xlpm.C&lt;&gt;"")*(TRIM(_xlpm.C)="材料費")*IFERROR(_xlpm.K*1, 0)*IFERROR(_xlpm.親E, 0)))</f>
        <v>0</v>
      </c>
      <c r="L20" s="328"/>
      <c r="M20" s="328"/>
      <c r="N20" s="78"/>
      <c r="O20" s="78"/>
      <c r="P20" s="78"/>
      <c r="Q20" s="78"/>
      <c r="R20" s="78"/>
      <c r="S20" s="78"/>
      <c r="T20" s="78"/>
      <c r="U20" s="78"/>
      <c r="V20" s="78"/>
      <c r="W20" s="115" t="s">
        <v>163</v>
      </c>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38"/>
      <c r="BG20" s="38"/>
      <c r="BH20" s="38"/>
      <c r="BI20" s="38"/>
      <c r="BJ20" s="38"/>
      <c r="BK20" s="38"/>
    </row>
    <row r="21" spans="1:63" s="77" customFormat="1" ht="18" x14ac:dyDescent="0.35">
      <c r="A21" s="78"/>
      <c r="B21" s="78"/>
      <c r="C21" s="78"/>
      <c r="D21" s="78"/>
      <c r="E21" s="78"/>
      <c r="F21" s="78"/>
      <c r="G21" s="78"/>
      <c r="H21" s="78"/>
      <c r="I21" s="78"/>
      <c r="J21" s="83" t="s">
        <v>100</v>
      </c>
      <c r="K21" s="328" cm="1">
        <f t="array" ref="K21">_xlfn.LET(_xlpm.末, MATCH("材料費*", $J:$J, 0)-1, _xlpm.b, $B$7:INDEX($B:$B, _xlpm.末), _xlpm.C, $C$7:INDEX($C:$C, _xlpm.末), _xlpm.E, $E$7:INDEX($E:$E, _xlpm.末), _xlpm.K, $K$7:INDEX($K:$K, _xlpm.末), _xlpm.親E, LOOKUP(ROW(_xlpm.b), ROW(_xlpm.b)/(_xlpm.b&lt;&gt;""), _xlpm.E), SUMPRODUCT((_xlpm.C&lt;&gt;"")*(TRIM(_xlpm.C)="労務費")*IFERROR(_xlpm.K*1, 0)*IFERROR(_xlpm.親E, 0)))</f>
        <v>0</v>
      </c>
      <c r="L21" s="328"/>
      <c r="M21" s="328"/>
      <c r="N21" s="78"/>
      <c r="O21" s="78"/>
      <c r="P21" s="78"/>
      <c r="Q21" s="78"/>
      <c r="R21" s="78"/>
      <c r="S21" s="78"/>
      <c r="T21" s="78"/>
      <c r="U21" s="78"/>
      <c r="V21" s="78"/>
      <c r="W21" s="125" t="s">
        <v>40</v>
      </c>
      <c r="X21" s="78"/>
      <c r="Y21" s="78"/>
      <c r="Z21" s="78"/>
      <c r="AA21" s="78"/>
      <c r="AB21" s="78"/>
      <c r="AC21" s="78"/>
      <c r="AD21" s="78"/>
      <c r="AE21" s="78"/>
      <c r="AF21" s="78"/>
      <c r="AG21" s="78"/>
      <c r="AH21" s="78"/>
      <c r="AI21" s="78"/>
      <c r="AJ21" s="78"/>
      <c r="AK21" s="78"/>
      <c r="AM21" s="78"/>
      <c r="AN21" s="78"/>
      <c r="AO21" s="78"/>
      <c r="AP21" s="78"/>
      <c r="AQ21" s="78"/>
      <c r="AR21" s="78"/>
      <c r="AS21" s="78"/>
      <c r="AT21" s="78"/>
      <c r="AU21" s="78"/>
      <c r="AW21" s="78"/>
      <c r="AX21" s="78"/>
      <c r="AY21" s="88"/>
      <c r="AZ21" s="88"/>
      <c r="BA21" s="78"/>
      <c r="BB21" s="78"/>
      <c r="BC21" s="78"/>
      <c r="BD21" s="78"/>
      <c r="BE21" s="78"/>
      <c r="BF21" s="38"/>
      <c r="BG21" s="38"/>
      <c r="BH21" s="38"/>
      <c r="BI21" s="38"/>
      <c r="BJ21" s="38"/>
      <c r="BK21" s="38"/>
    </row>
    <row r="22" spans="1:63" s="77" customFormat="1" ht="18" x14ac:dyDescent="0.55000000000000004">
      <c r="A22" s="78"/>
      <c r="B22" s="78"/>
      <c r="C22" s="78"/>
      <c r="D22" s="78"/>
      <c r="E22" s="78"/>
      <c r="F22" s="78"/>
      <c r="G22" s="78"/>
      <c r="H22" s="78"/>
      <c r="I22" s="78"/>
      <c r="J22" s="83" t="s">
        <v>165</v>
      </c>
      <c r="K22" s="328" cm="1">
        <f t="array" ref="K22">_xlfn.LET(_xlpm.末, MATCH("材料費*", $J:$J, 0)-1, _xlpm.C, $C$7:INDEX($C:$C, _xlpm.末), _xlpm.K, $K$7:INDEX($K:$K, _xlpm.末), SUMPRODUCT((_xlpm.C&lt;&gt;"")*(TRIM(_xlpm.C)&lt;&gt;"材料費")*(TRIM(_xlpm.C)&lt;&gt;"労務費"), IFERROR(_xlpm.K*1, 0)))</f>
        <v>0</v>
      </c>
      <c r="L22" s="328"/>
      <c r="M22" s="328"/>
      <c r="N22" s="78"/>
      <c r="O22" s="78"/>
      <c r="P22" s="78"/>
      <c r="Q22" s="78"/>
      <c r="R22" s="78"/>
      <c r="S22" s="78"/>
      <c r="T22" s="78"/>
      <c r="U22" s="78"/>
      <c r="V22" s="7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78"/>
      <c r="BA22" s="78"/>
      <c r="BB22" s="78"/>
      <c r="BC22" s="78"/>
      <c r="BD22" s="78"/>
      <c r="BE22" s="78"/>
      <c r="BF22" s="38"/>
      <c r="BG22" s="38"/>
      <c r="BH22" s="38"/>
      <c r="BI22" s="38"/>
      <c r="BJ22" s="38"/>
      <c r="BK22" s="38"/>
    </row>
    <row r="23" spans="1:63" s="77" customFormat="1" ht="18" customHeight="1" thickBot="1" x14ac:dyDescent="0.6">
      <c r="A23" s="78"/>
      <c r="B23" s="78"/>
      <c r="C23" s="78"/>
      <c r="D23" s="78"/>
      <c r="E23" s="78"/>
      <c r="F23" s="78"/>
      <c r="G23" s="78"/>
      <c r="H23" s="78"/>
      <c r="I23" s="78"/>
      <c r="J23" s="83" t="s">
        <v>164</v>
      </c>
      <c r="K23" s="328" cm="1">
        <f t="array" ref="K23">IF((AND($C7="", $A7="", $B7="")), 0,
IF(AND(TRIM($C7)="", OR($A7&lt;&gt;"", $B7&lt;&gt; "")),
_xlfn.LET(
_xlpm.安全壁, IFERROR(MATCH("材料費*", $J:$J, 0)-1, 1000),
_xlpm.範囲C, C8:INDEX($C:$C, _xlpm.安全壁),
_xlpm.範囲K, K8:INDEX($K:$K, _xlpm.安全壁),
_xlpm.範囲A, A8:INDEX($A:$A, _xlpm.安全壁),
_xlpm.範囲B, B8:INDEX($B:$B, _xlpm.安全壁),
_xlpm.次工程, _xlfn.IFNA(_xlfn.XMATCH(TRUE, (_xlpm.範囲B&lt;&gt;"")+(_xlpm.範囲A&lt;&gt;"")&gt;0, 0), ROWS(_xlpm.範囲C)+1),
_xlpm.子C, _xlfn.TAKE(_xlpm.範囲C, _xlpm.次工程-1),
_xlpm.子K, _xlfn.TAKE(_xlpm.範囲K, _xlpm.次工程-1),
_xlpm.材料労務計, SUMPRODUCT(((TRIM(_xlpm.子C)="材料費")+(TRIM(_xlpm.子C)="労務費"))*IFERROR(_xlpm.子K*1, 0)),
_xlpm.その他計, SUMPRODUCT((_xlpm.子C&lt;&gt;"")*(TRIM(_xlpm.子C)&lt;&gt;"材料費")*(TRIM(_xlpm.子C)&lt;&gt;"労務費")*IFERROR(_xlpm.子K*1, 0)),
IFERROR((N($E7)*_xlpm.材料労務計)+_xlpm.その他計, 0)
),
IF(TRIM($C7)="労務費",
IFERROR(IF(N($F7)&gt;0, N($E7)*N($F7), IF(N($G7)&gt;0, N($E7)/N($G7), 0)), 0),
IFERROR(N($E7)*N($I7), 0)
)
)
)</f>
        <v>0</v>
      </c>
      <c r="L23" s="328"/>
      <c r="M23" s="328"/>
      <c r="N23" s="78"/>
      <c r="O23" s="78"/>
      <c r="P23" s="78"/>
      <c r="Q23" s="78"/>
      <c r="R23" s="78"/>
      <c r="S23" s="78"/>
      <c r="T23" s="78"/>
      <c r="U23" s="78"/>
      <c r="V23" s="78"/>
      <c r="W23" s="88" t="s">
        <v>38</v>
      </c>
      <c r="X23" s="88"/>
      <c r="Y23" s="88"/>
      <c r="Z23" s="88"/>
      <c r="AA23" s="88"/>
      <c r="AB23" s="88"/>
      <c r="AC23" s="88"/>
      <c r="AD23" s="88"/>
      <c r="AE23" s="88"/>
      <c r="AF23" s="88"/>
      <c r="AG23" s="7" t="s">
        <v>125</v>
      </c>
      <c r="AH23" s="88"/>
      <c r="AI23" s="88"/>
      <c r="AJ23" s="88"/>
      <c r="AK23" s="88"/>
      <c r="AL23" s="88"/>
      <c r="AM23" s="88"/>
      <c r="AN23" s="88"/>
      <c r="AO23" s="88"/>
      <c r="AP23" s="88"/>
      <c r="AQ23" s="88" t="s">
        <v>103</v>
      </c>
      <c r="AR23" s="88"/>
      <c r="AS23" s="88"/>
      <c r="AT23" s="88"/>
      <c r="AU23" s="88"/>
      <c r="AV23" s="88"/>
      <c r="AW23" s="88"/>
      <c r="AX23" s="88"/>
      <c r="AY23" s="88"/>
      <c r="AZ23" s="78"/>
      <c r="BA23" s="78"/>
      <c r="BB23" s="78"/>
      <c r="BC23" s="78"/>
      <c r="BD23" s="78"/>
      <c r="BE23" s="78"/>
      <c r="BF23" s="38"/>
      <c r="BG23" s="38"/>
      <c r="BH23" s="38"/>
      <c r="BI23" s="38"/>
      <c r="BJ23" s="38"/>
      <c r="BK23" s="38"/>
    </row>
    <row r="24" spans="1:63" s="77" customFormat="1" ht="18" customHeight="1" x14ac:dyDescent="0.3">
      <c r="A24" s="94"/>
      <c r="B24" s="78"/>
      <c r="C24" s="78"/>
      <c r="D24" s="78"/>
      <c r="E24" s="78"/>
      <c r="F24" s="78"/>
      <c r="G24" s="78"/>
      <c r="H24" s="78"/>
      <c r="I24" s="78"/>
      <c r="J24" s="78"/>
      <c r="K24" s="78"/>
      <c r="L24" s="78"/>
      <c r="M24" s="78"/>
      <c r="N24" s="78"/>
      <c r="O24" s="78"/>
      <c r="P24" s="78"/>
      <c r="Q24" s="78"/>
      <c r="R24" s="78"/>
      <c r="S24" s="78"/>
      <c r="T24" s="78"/>
      <c r="U24" s="78"/>
      <c r="V24" s="78"/>
      <c r="W24" s="335"/>
      <c r="X24" s="336"/>
      <c r="Y24" s="336"/>
      <c r="Z24" s="336"/>
      <c r="AA24" s="336"/>
      <c r="AB24" s="336"/>
      <c r="AC24" s="336"/>
      <c r="AD24" s="337"/>
      <c r="AE24" s="341" t="s">
        <v>39</v>
      </c>
      <c r="AF24" s="341"/>
      <c r="AG24" s="342"/>
      <c r="AH24" s="343"/>
      <c r="AI24" s="343"/>
      <c r="AJ24" s="343"/>
      <c r="AK24" s="343"/>
      <c r="AL24" s="343"/>
      <c r="AM24" s="343"/>
      <c r="AN24" s="344"/>
      <c r="AO24" s="341" t="s">
        <v>124</v>
      </c>
      <c r="AP24" s="341"/>
      <c r="AQ24" s="329" t="str">
        <f>IF(COUNT(W24,AG24)=2,W24/AG24,"0")</f>
        <v>0</v>
      </c>
      <c r="AR24" s="330"/>
      <c r="AS24" s="330"/>
      <c r="AT24" s="330"/>
      <c r="AU24" s="330"/>
      <c r="AV24" s="330"/>
      <c r="AW24" s="330"/>
      <c r="AX24" s="330"/>
      <c r="AY24" s="331"/>
      <c r="AZ24" s="78"/>
      <c r="BA24" s="78"/>
      <c r="BB24" s="78"/>
      <c r="BC24" s="78"/>
      <c r="BD24" s="78"/>
      <c r="BE24" s="78"/>
      <c r="BF24" s="38"/>
      <c r="BG24" s="38"/>
      <c r="BH24" s="38"/>
      <c r="BI24" s="38"/>
      <c r="BJ24" s="38"/>
      <c r="BK24" s="38"/>
    </row>
    <row r="25" spans="1:63" s="77" customFormat="1" ht="18" customHeight="1" thickBot="1" x14ac:dyDescent="0.35">
      <c r="A25" s="94"/>
      <c r="B25" s="78"/>
      <c r="C25" s="78"/>
      <c r="D25" s="78"/>
      <c r="E25" s="78"/>
      <c r="F25" s="78"/>
      <c r="G25" s="78"/>
      <c r="H25" s="78"/>
      <c r="I25" s="78"/>
      <c r="J25" s="78"/>
      <c r="K25" s="78"/>
      <c r="L25" s="78"/>
      <c r="M25" s="78"/>
      <c r="N25" s="78"/>
      <c r="O25" s="78"/>
      <c r="P25" s="78"/>
      <c r="Q25" s="78"/>
      <c r="R25" s="78"/>
      <c r="S25" s="78"/>
      <c r="T25" s="78"/>
      <c r="U25" s="78"/>
      <c r="V25" s="78"/>
      <c r="W25" s="338"/>
      <c r="X25" s="339"/>
      <c r="Y25" s="339"/>
      <c r="Z25" s="339"/>
      <c r="AA25" s="339"/>
      <c r="AB25" s="339"/>
      <c r="AC25" s="339"/>
      <c r="AD25" s="340"/>
      <c r="AE25" s="341"/>
      <c r="AF25" s="341"/>
      <c r="AG25" s="345"/>
      <c r="AH25" s="346"/>
      <c r="AI25" s="346"/>
      <c r="AJ25" s="346"/>
      <c r="AK25" s="346"/>
      <c r="AL25" s="346"/>
      <c r="AM25" s="346"/>
      <c r="AN25" s="347"/>
      <c r="AO25" s="341"/>
      <c r="AP25" s="341"/>
      <c r="AQ25" s="332"/>
      <c r="AR25" s="333"/>
      <c r="AS25" s="333"/>
      <c r="AT25" s="333"/>
      <c r="AU25" s="333"/>
      <c r="AV25" s="333"/>
      <c r="AW25" s="333"/>
      <c r="AX25" s="333"/>
      <c r="AY25" s="334"/>
      <c r="AZ25" s="78"/>
      <c r="BA25" s="78"/>
      <c r="BB25" s="78"/>
      <c r="BC25" s="78"/>
      <c r="BD25" s="78"/>
      <c r="BE25" s="78"/>
      <c r="BF25" s="38"/>
      <c r="BG25" s="38"/>
      <c r="BH25" s="38"/>
      <c r="BI25" s="38"/>
      <c r="BJ25" s="38"/>
      <c r="BK25" s="38"/>
    </row>
    <row r="26" spans="1:63" s="77" customFormat="1" ht="18" customHeight="1" thickTop="1" x14ac:dyDescent="0.55000000000000004">
      <c r="A26" s="78"/>
      <c r="B26" s="78"/>
      <c r="C26" s="78"/>
      <c r="D26" s="78"/>
      <c r="E26" s="78"/>
      <c r="F26" s="78"/>
      <c r="G26" s="78"/>
      <c r="H26" s="78"/>
      <c r="I26" s="78"/>
      <c r="J26" s="78"/>
      <c r="K26" s="78"/>
      <c r="L26" s="78"/>
      <c r="M26" s="78"/>
      <c r="N26" s="78"/>
      <c r="O26" s="78"/>
      <c r="P26" s="78"/>
      <c r="Q26" s="78"/>
      <c r="R26" s="78"/>
      <c r="S26" s="78"/>
      <c r="T26" s="78"/>
      <c r="U26" s="78"/>
      <c r="V26" s="7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78"/>
      <c r="BA26" s="78"/>
      <c r="BB26" s="78"/>
      <c r="BC26" s="78"/>
      <c r="BD26" s="78"/>
      <c r="BE26" s="78"/>
      <c r="BF26" s="38"/>
      <c r="BG26" s="38"/>
      <c r="BH26" s="38"/>
      <c r="BI26" s="38"/>
      <c r="BJ26" s="38"/>
      <c r="BK26" s="38"/>
    </row>
    <row r="27" spans="1:63" s="77" customFormat="1" ht="18" customHeight="1" x14ac:dyDescent="0.55000000000000004">
      <c r="BF27" s="38"/>
      <c r="BG27" s="38"/>
      <c r="BH27" s="38"/>
      <c r="BI27" s="38"/>
      <c r="BJ27" s="38"/>
      <c r="BK27" s="38"/>
    </row>
    <row r="28" spans="1:63" s="77" customFormat="1" ht="18" customHeight="1" x14ac:dyDescent="0.55000000000000004">
      <c r="BF28" s="38"/>
      <c r="BG28" s="38"/>
      <c r="BH28" s="38"/>
      <c r="BI28" s="38"/>
      <c r="BJ28" s="38"/>
      <c r="BK28" s="38"/>
    </row>
    <row r="29" spans="1:63" s="77" customFormat="1" ht="18" customHeight="1" x14ac:dyDescent="0.55000000000000004">
      <c r="BF29" s="38"/>
      <c r="BG29" s="38"/>
      <c r="BH29" s="38"/>
      <c r="BI29" s="38"/>
      <c r="BJ29" s="38"/>
      <c r="BK29" s="38"/>
    </row>
    <row r="30" spans="1:63" s="77" customFormat="1" ht="18" customHeight="1" x14ac:dyDescent="0.55000000000000004">
      <c r="BF30" s="38"/>
      <c r="BG30" s="38"/>
      <c r="BH30" s="38"/>
      <c r="BI30" s="38"/>
      <c r="BJ30" s="38"/>
      <c r="BK30" s="38"/>
    </row>
    <row r="31" spans="1:63" s="77" customFormat="1" ht="18" customHeight="1" x14ac:dyDescent="0.55000000000000004">
      <c r="BF31" s="38"/>
      <c r="BG31" s="38"/>
      <c r="BH31" s="38"/>
      <c r="BI31" s="38"/>
      <c r="BJ31" s="38"/>
      <c r="BK31" s="38"/>
    </row>
    <row r="32" spans="1:63" s="77" customFormat="1" ht="18" customHeight="1" x14ac:dyDescent="0.55000000000000004">
      <c r="BF32" s="38"/>
      <c r="BG32" s="38"/>
      <c r="BH32" s="38"/>
      <c r="BI32" s="38"/>
      <c r="BJ32" s="38"/>
      <c r="BK32" s="38"/>
    </row>
    <row r="33" spans="1:63" s="77" customFormat="1" ht="18" customHeight="1" x14ac:dyDescent="0.55000000000000004">
      <c r="BF33" s="38"/>
      <c r="BG33" s="38"/>
      <c r="BH33" s="38"/>
      <c r="BI33" s="38"/>
      <c r="BJ33" s="38"/>
      <c r="BK33" s="38"/>
    </row>
    <row r="34" spans="1:63" s="77" customFormat="1" ht="18" customHeight="1" x14ac:dyDescent="0.55000000000000004">
      <c r="BF34" s="38"/>
      <c r="BG34" s="38"/>
      <c r="BH34" s="38"/>
      <c r="BI34" s="38"/>
      <c r="BJ34" s="38"/>
      <c r="BK34" s="38"/>
    </row>
    <row r="35" spans="1:63" s="77" customFormat="1" ht="18" customHeight="1" x14ac:dyDescent="0.55000000000000004">
      <c r="BF35" s="38"/>
      <c r="BG35" s="38"/>
      <c r="BH35" s="38"/>
      <c r="BI35" s="38"/>
      <c r="BJ35" s="38"/>
      <c r="BK35" s="38"/>
    </row>
    <row r="36" spans="1:63" s="77" customFormat="1" ht="18" customHeight="1" x14ac:dyDescent="0.55000000000000004">
      <c r="BF36" s="38"/>
      <c r="BG36" s="38"/>
      <c r="BH36" s="38"/>
      <c r="BI36" s="38"/>
      <c r="BJ36" s="38"/>
      <c r="BK36" s="38"/>
    </row>
    <row r="37" spans="1:63" s="77" customFormat="1" ht="18" customHeight="1" x14ac:dyDescent="0.55000000000000004">
      <c r="BF37" s="38"/>
      <c r="BG37" s="38"/>
      <c r="BH37" s="38"/>
      <c r="BI37" s="38"/>
      <c r="BJ37" s="38"/>
      <c r="BK37" s="38"/>
    </row>
    <row r="38" spans="1:63" s="77" customFormat="1" ht="18" customHeight="1" x14ac:dyDescent="0.55000000000000004">
      <c r="BF38" s="38"/>
      <c r="BG38" s="38"/>
      <c r="BH38" s="38"/>
      <c r="BI38" s="38"/>
      <c r="BJ38" s="38"/>
      <c r="BK38" s="38"/>
    </row>
    <row r="39" spans="1:63" s="77" customFormat="1" ht="18" customHeight="1" x14ac:dyDescent="0.55000000000000004">
      <c r="BF39" s="38"/>
      <c r="BG39" s="38"/>
      <c r="BH39" s="38"/>
      <c r="BI39" s="38"/>
      <c r="BJ39" s="38"/>
      <c r="BK39" s="38"/>
    </row>
    <row r="40" spans="1:63" s="77" customFormat="1" ht="18" customHeight="1" x14ac:dyDescent="0.55000000000000004">
      <c r="A40" s="38"/>
      <c r="B40" s="38"/>
      <c r="C40" s="38"/>
      <c r="D40" s="38"/>
      <c r="E40" s="38"/>
      <c r="F40" s="38"/>
      <c r="G40" s="38"/>
      <c r="H40" s="38"/>
      <c r="I40" s="38"/>
      <c r="J40" s="38"/>
      <c r="K40" s="38"/>
      <c r="L40" s="38"/>
      <c r="M40" s="38"/>
      <c r="BF40" s="38"/>
      <c r="BG40" s="38"/>
      <c r="BH40" s="38"/>
      <c r="BI40" s="38"/>
      <c r="BJ40" s="38"/>
      <c r="BK40" s="38"/>
    </row>
    <row r="41" spans="1:63" ht="18" customHeight="1" x14ac:dyDescent="0.55000000000000004">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row>
    <row r="42" spans="1:63" ht="18" customHeight="1" x14ac:dyDescent="0.55000000000000004"/>
    <row r="43" spans="1:63" ht="18" customHeight="1" x14ac:dyDescent="0.55000000000000004"/>
    <row r="44" spans="1:63" ht="18" customHeight="1" x14ac:dyDescent="0.55000000000000004"/>
    <row r="45" spans="1:63" ht="18" customHeight="1" x14ac:dyDescent="0.55000000000000004"/>
    <row r="46" spans="1:63" ht="18" customHeight="1" x14ac:dyDescent="0.55000000000000004"/>
    <row r="47" spans="1:63" ht="18" customHeight="1" x14ac:dyDescent="0.55000000000000004"/>
    <row r="48" spans="1:63" ht="18" customHeight="1" x14ac:dyDescent="0.55000000000000004"/>
    <row r="49" ht="18" customHeight="1" x14ac:dyDescent="0.55000000000000004"/>
  </sheetData>
  <mergeCells count="36">
    <mergeCell ref="K21:M21"/>
    <mergeCell ref="K22:M22"/>
    <mergeCell ref="AQ24:AY25"/>
    <mergeCell ref="K20:M20"/>
    <mergeCell ref="K23:M23"/>
    <mergeCell ref="W24:AD25"/>
    <mergeCell ref="AE24:AF25"/>
    <mergeCell ref="AG24:AN25"/>
    <mergeCell ref="AO24:AP25"/>
    <mergeCell ref="W11:AE11"/>
    <mergeCell ref="AF11:AY11"/>
    <mergeCell ref="W12:AE12"/>
    <mergeCell ref="AF12:AY12"/>
    <mergeCell ref="W13:AE13"/>
    <mergeCell ref="AF13:AY13"/>
    <mergeCell ref="W10:AE10"/>
    <mergeCell ref="AF10:AY10"/>
    <mergeCell ref="W8:AE8"/>
    <mergeCell ref="AF8:AY8"/>
    <mergeCell ref="W7:AE7"/>
    <mergeCell ref="W6:AE6"/>
    <mergeCell ref="AF6:AY6"/>
    <mergeCell ref="AF7:AY7"/>
    <mergeCell ref="W9:AE9"/>
    <mergeCell ref="AF9:AY9"/>
    <mergeCell ref="V1:AZ1"/>
    <mergeCell ref="W3:AY5"/>
    <mergeCell ref="A4:A5"/>
    <mergeCell ref="B4:B5"/>
    <mergeCell ref="C4:C5"/>
    <mergeCell ref="D4:D5"/>
    <mergeCell ref="E4:E5"/>
    <mergeCell ref="H4:H5"/>
    <mergeCell ref="I4:I5"/>
    <mergeCell ref="K4:K5"/>
    <mergeCell ref="M4:M5"/>
  </mergeCells>
  <phoneticPr fontId="5"/>
  <conditionalFormatting sqref="A7:B7 E7:H7">
    <cfRule type="expression" dxfId="138" priority="293">
      <formula>AND(COLUMN()=9, マスタースイッチ&lt;&gt;"", $I7="", OR($B7&lt;&gt;"", $E7&lt;&gt;"", OR($F7&lt;&gt;"",$G7&lt;&gt;"")))</formula>
    </cfRule>
    <cfRule type="expression" dxfId="137" priority="291">
      <formula>AND(OR(COLUMN()=6, COLUMN()=7), マスタースイッチ&lt;&gt;"", $C7="労務費", $F7="", $G7="")</formula>
    </cfRule>
    <cfRule type="expression" dxfId="136" priority="290">
      <formula>AND(COLUMN()=5, マスタースイッチ&lt;&gt;"", $E7="", OR($B7&lt;&gt;"", AND($A7&lt;&gt;"",$C7=""), AND($C7&lt;&gt;"", $C7&lt;&gt;"労務費")))</formula>
    </cfRule>
    <cfRule type="expression" dxfId="135" priority="289">
      <formula>AND(COLUMN()=4, マスタースイッチ&lt;&gt;"", $C7&lt;&gt;"", $D7="")</formula>
    </cfRule>
    <cfRule type="expression" dxfId="134" priority="288">
      <formula>AND(COLUMN()=3, マスタースイッチ&lt;&gt;"", $C7="", $B7="", OR(ROW()=7, $A6&lt;&gt;"", $B6&lt;&gt;"", $C6&lt;&gt;""))</formula>
    </cfRule>
    <cfRule type="expression" dxfId="133" priority="292">
      <formula>AND(COLUMN()=8, マスタースイッチ&lt;&gt;"", $H7="", OR($B7&lt;&gt;"", $A7&lt;&gt;"", $C7="材料費", AND($C7="労務費", OR($F7&lt;&gt;"",$G7&lt;&gt;""))))</formula>
    </cfRule>
    <cfRule type="expression" dxfId="132" priority="287">
      <formula>AND(COLUMN()=2, マスタースイッチ&lt;&gt;"", $B7="", $C7="", OR(ROW()=7, $A6&lt;&gt;"", $B6&lt;&gt;"", $C6&lt;&gt;""))</formula>
    </cfRule>
    <cfRule type="expression" dxfId="131" priority="286">
      <formula>AND(COLUMN()=1, マスタースイッチ&lt;&gt;"", $A7="", $B7="", $C7="", OR(ROW()=7, $A6&lt;&gt;"", $B6&lt;&gt;"", $C6&lt;&gt;""))</formula>
    </cfRule>
    <cfRule type="expression" priority="284" stopIfTrue="1">
      <formula>AND(ROW()&gt;7, NOT(OR(AND($A6&lt;&gt;"",$B6&lt;&gt;"",$E6&lt;&gt;"",$H6&lt;&gt;"",$I6&lt;&gt;""), AND($C6&lt;&gt;"",$I6&lt;&gt;""))))</formula>
    </cfRule>
    <cfRule type="expression" priority="283" stopIfTrue="1">
      <formula>OR(マスタースイッチ="", AND($A7&lt;&gt;"",$B7&lt;&gt;"",$E7&lt;&gt;"",$H7&lt;&gt;"",$I7&lt;&gt;""), AND($C7&lt;&gt;"",$I7&lt;&gt;""), AND($A7="",$B7&lt;&gt;"",$C7&lt;&gt;"",$H7&lt;&gt;""))</formula>
    </cfRule>
    <cfRule type="expression" priority="282" stopIfTrue="1">
      <formula>OR(マスタースイッチ="", AND($A1048540&lt;&gt;"", $B1048540&lt;&gt;"", $E1048540&lt;&gt;"", $H1048540&lt;&gt;"", $I1048540&lt;&gt;"", $I1048540&lt;&gt;0, $K1048540&lt;&gt;0))</formula>
    </cfRule>
    <cfRule type="expression" dxfId="130" priority="285" stopIfTrue="1">
      <formula>AND(COLUMN()=2, ROW()&gt;7, $B7&lt;&gt;"", $B6&lt;&gt;"")</formula>
    </cfRule>
  </conditionalFormatting>
  <conditionalFormatting sqref="A9:B10">
    <cfRule type="expression" priority="126" stopIfTrue="1">
      <formula>AND(ROW()&gt;7, NOT(OR(AND($A8&lt;&gt;"",$B8&lt;&gt;"",$E8&lt;&gt;"",$H8&lt;&gt;"",#REF!&lt;&gt;""), AND($C8&lt;&gt;"",#REF!&lt;&gt;""))))</formula>
    </cfRule>
  </conditionalFormatting>
  <conditionalFormatting sqref="A10:B12 C7:D7 I7:I17">
    <cfRule type="expression" priority="115" stopIfTrue="1">
      <formula>OR(マスタースイッチ="", AND($A7&lt;&gt;"",$B7&lt;&gt;"",$E7&lt;&gt;"",$H7&lt;&gt;"",$I7&lt;&gt;""), AND($C7&lt;&gt;"",$I7&lt;&gt;""), AND($A7="",$B7&lt;&gt;"",$C7&lt;&gt;"",$H7&lt;&gt;""))</formula>
    </cfRule>
  </conditionalFormatting>
  <conditionalFormatting sqref="A10:B12">
    <cfRule type="expression" dxfId="129" priority="103">
      <formula>AND(OR(COLUMN()=9, COLUMN()=11), マスタースイッチ&lt;&gt;"", OR($B10&lt;&gt;"", AND($A10&lt;&gt;"",$B10&lt;&gt;"",$E10&lt;&gt;"",$H10&lt;&gt;"",$I10="")))</formula>
    </cfRule>
  </conditionalFormatting>
  <conditionalFormatting sqref="A13:H17 J13:AJ17 A18:AJ26">
    <cfRule type="expression" priority="73">
      <formula>OR(マスタースイッチ="", AND($A1048575&lt;&gt;"", $B1048575&lt;&gt;"", $E1048575&lt;&gt;"", $H1048575&lt;&gt;"", $I1048575&lt;&gt;"", $I1048575&lt;&gt;0, $K1048575&lt;&gt;0))</formula>
    </cfRule>
  </conditionalFormatting>
  <conditionalFormatting sqref="A7:I7 I8:I17">
    <cfRule type="expression" dxfId="128" priority="48">
      <formula>AND(OR(COLUMN()=9, COLUMN()=11), マスタースイッチ&lt;&gt;"", OR($B7&lt;&gt;"", AND($A7&lt;&gt;"",$B7&lt;&gt;"",$E7&lt;&gt;"",$H7&lt;&gt;"",$I7="")))</formula>
    </cfRule>
  </conditionalFormatting>
  <conditionalFormatting sqref="A27:M27">
    <cfRule type="expression" dxfId="127" priority="217">
      <formula>AND(COLUMN()=8, マスタースイッチ&lt;&gt;"", $H27="", OR($B27&lt;&gt;"", $A27&lt;&gt;"", $C27="材料費", AND($C27="労務費", OR($F27&lt;&gt;"",$G27&lt;&gt;""))))</formula>
    </cfRule>
    <cfRule type="expression" priority="208" stopIfTrue="1">
      <formula>OR(マスタースイッチ="", AND($A27&lt;&gt;"",$B27&lt;&gt;"",$E27&lt;&gt;"",$H27&lt;&gt;"",$I27&lt;&gt;""), AND($C27&lt;&gt;"",$I27&lt;&gt;""), AND($A27="",$B27&lt;&gt;"",$C27&lt;&gt;"",$H27&lt;&gt;""))</formula>
    </cfRule>
    <cfRule type="expression" dxfId="126" priority="218">
      <formula>AND(COLUMN()=9, マスタースイッチ&lt;&gt;"", $I27="", OR($B27&lt;&gt;"", $E27&lt;&gt;"", OR($F27&lt;&gt;"",$G27&lt;&gt;"")))</formula>
    </cfRule>
    <cfRule type="expression" dxfId="125" priority="216">
      <formula>AND(OR(COLUMN()=6, COLUMN()=7), マスタースイッチ&lt;&gt;"", $C27="労務費", $F27="", $G27="")</formula>
    </cfRule>
    <cfRule type="expression" dxfId="124" priority="215">
      <formula>AND(COLUMN()=5, マスタースイッチ&lt;&gt;"", $E27="", OR($B27&lt;&gt;"", AND($A27&lt;&gt;"",$C27=""), AND($C27&lt;&gt;"", $C27&lt;&gt;"労務費")))</formula>
    </cfRule>
    <cfRule type="expression" dxfId="123" priority="214">
      <formula>AND(COLUMN()=4, マスタースイッチ&lt;&gt;"", $C27&lt;&gt;"", $D27="")</formula>
    </cfRule>
    <cfRule type="expression" dxfId="122" priority="213">
      <formula>AND(COLUMN()=3, マスタースイッチ&lt;&gt;"", $C27="", $B27="", OR(ROW()=7, #REF!&lt;&gt;"", #REF!&lt;&gt;"", #REF!&lt;&gt;""))</formula>
    </cfRule>
    <cfRule type="expression" dxfId="121" priority="212">
      <formula>AND(COLUMN()=2, マスタースイッチ&lt;&gt;"", $B27="", $C27="", OR(ROW()=7, #REF!&lt;&gt;"", #REF!&lt;&gt;"", #REF!&lt;&gt;""))</formula>
    </cfRule>
    <cfRule type="expression" dxfId="120" priority="211">
      <formula>AND(COLUMN()=1, マスタースイッチ&lt;&gt;"", $A27="", $B27="", $C27="", OR(ROW()=7, #REF!&lt;&gt;"", #REF!&lt;&gt;"", #REF!&lt;&gt;""))</formula>
    </cfRule>
    <cfRule type="expression" dxfId="119" priority="210" stopIfTrue="1">
      <formula>AND(COLUMN()=2, ROW()&gt;7, $B27&lt;&gt;"", #REF!&lt;&gt;"")</formula>
    </cfRule>
    <cfRule type="expression" priority="209" stopIfTrue="1">
      <formula>AND(ROW()&gt;7, NOT(OR(AND(#REF!&lt;&gt;"",#REF!&lt;&gt;"",#REF!&lt;&gt;"",#REF!&lt;&gt;"",#REF!&lt;&gt;""), AND(#REF!&lt;&gt;"",#REF!&lt;&gt;""))))</formula>
    </cfRule>
  </conditionalFormatting>
  <conditionalFormatting sqref="A27:AJ39">
    <cfRule type="expression" priority="182">
      <formula>OR(マスタースイッチ="", AND(#REF!&lt;&gt;"", #REF!&lt;&gt;"", #REF!&lt;&gt;"", #REF!&lt;&gt;"", #REF!&lt;&gt;"", #REF!&lt;&gt;0, #REF!&lt;&gt;0))</formula>
    </cfRule>
  </conditionalFormatting>
  <conditionalFormatting sqref="A40:AJ972">
    <cfRule type="expression" priority="181">
      <formula>OR(マスタースイッチ="", AND($A27&lt;&gt;"", $B27&lt;&gt;"", $E27&lt;&gt;"", $H27&lt;&gt;"", $I27&lt;&gt;"", $I27&lt;&gt;0, $K27&lt;&gt;0))</formula>
    </cfRule>
  </conditionalFormatting>
  <conditionalFormatting sqref="C7:D7 I7:I17 A10:B12">
    <cfRule type="expression" dxfId="118" priority="122">
      <formula>AND(COLUMN()=5, マスタースイッチ&lt;&gt;"", $E7="", OR($B7&lt;&gt;"", AND($A7&lt;&gt;"",$C7=""), AND($C7&lt;&gt;"", $C7&lt;&gt;"労務費")))</formula>
    </cfRule>
    <cfRule type="expression" dxfId="117" priority="117" stopIfTrue="1">
      <formula>AND(COLUMN()=2, ROW()&gt;7, $B7&lt;&gt;"", $B6&lt;&gt;"")</formula>
    </cfRule>
    <cfRule type="expression" dxfId="116" priority="118">
      <formula>AND(COLUMN()=1, マスタースイッチ&lt;&gt;"", $A7="", $B7="", $C7="", OR(ROW()=7, $A6&lt;&gt;"", $B6&lt;&gt;"", $C6&lt;&gt;""))</formula>
    </cfRule>
    <cfRule type="expression" dxfId="115" priority="119">
      <formula>AND(COLUMN()=2, マスタースイッチ&lt;&gt;"", $B7="", $C7="", OR(ROW()=7, $A6&lt;&gt;"", $B6&lt;&gt;"", $C6&lt;&gt;""))</formula>
    </cfRule>
    <cfRule type="expression" dxfId="114" priority="120">
      <formula>AND(COLUMN()=3, マスタースイッチ&lt;&gt;"", $C7="", $B7="", OR(ROW()=7, $A6&lt;&gt;"", $B6&lt;&gt;"", $C6&lt;&gt;""))</formula>
    </cfRule>
    <cfRule type="expression" dxfId="113" priority="121">
      <formula>AND(COLUMN()=4, マスタースイッチ&lt;&gt;"", $C7&lt;&gt;"", $D7="")</formula>
    </cfRule>
    <cfRule type="expression" dxfId="112" priority="125">
      <formula>AND(COLUMN()=9, マスタースイッチ&lt;&gt;"", $I7="", OR($B7&lt;&gt;"", $E7&lt;&gt;"", OR($F7&lt;&gt;"",$G7&lt;&gt;"")))</formula>
    </cfRule>
    <cfRule type="expression" dxfId="111" priority="124">
      <formula>AND(COLUMN()=8, マスタースイッチ&lt;&gt;"", $H7="", OR($B7&lt;&gt;"", $A7&lt;&gt;"", $C7="材料費", AND($C7="労務費", OR($F7&lt;&gt;"",$G7&lt;&gt;""))))</formula>
    </cfRule>
    <cfRule type="expression" dxfId="110" priority="123">
      <formula>AND(OR(COLUMN()=6, COLUMN()=7), マスタースイッチ&lt;&gt;"", $C7="労務費", $F7="", $G7="")</formula>
    </cfRule>
  </conditionalFormatting>
  <conditionalFormatting sqref="C7:D7 I7:I17 A11:B12">
    <cfRule type="expression" priority="116" stopIfTrue="1">
      <formula>AND(ROW()&gt;7, NOT(OR(AND($A6&lt;&gt;"",$B6&lt;&gt;"",$E6&lt;&gt;"",$H6&lt;&gt;"",$I6&lt;&gt;""), AND($C6&lt;&gt;"",$I6&lt;&gt;""))))</formula>
    </cfRule>
  </conditionalFormatting>
  <conditionalFormatting sqref="C9:E10 F10:H10 F9">
    <cfRule type="expression" priority="37" stopIfTrue="1">
      <formula>AND(ROW()&gt;7, NOT(OR(AND($A8&lt;&gt;"",$B8&lt;&gt;"",$E8&lt;&gt;"",$H8&lt;&gt;"",#REF!&lt;&gt;""), AND($C8&lt;&gt;"",#REF!&lt;&gt;""))))</formula>
    </cfRule>
  </conditionalFormatting>
  <conditionalFormatting sqref="C8:H12">
    <cfRule type="expression" priority="1" stopIfTrue="1">
      <formula>OR(マスタースイッチ="", AND($A1048541&lt;&gt;"", $B1048541&lt;&gt;"", $E1048541&lt;&gt;"", $H1048541&lt;&gt;"", $I1048541&lt;&gt;"", $I1048541&lt;&gt;0, $K1048541&lt;&gt;0))</formula>
    </cfRule>
  </conditionalFormatting>
  <conditionalFormatting sqref="C10:H11 C12:D12 F12:H12">
    <cfRule type="expression" priority="26" stopIfTrue="1">
      <formula>OR(マスタースイッチ="", AND($A10&lt;&gt;"",$B10&lt;&gt;"",$E10&lt;&gt;"",$H10&lt;&gt;"",$I10&lt;&gt;""), AND($C10&lt;&gt;"",$I10&lt;&gt;""), AND($A10="",$B10&lt;&gt;"",$C10&lt;&gt;"",$H10&lt;&gt;""))</formula>
    </cfRule>
    <cfRule type="expression" dxfId="109" priority="25">
      <formula>AND(OR(COLUMN()=9, COLUMN()=11), マスタースイッチ&lt;&gt;"", OR($B10&lt;&gt;"", AND($A10&lt;&gt;"",$B10&lt;&gt;"",$E10&lt;&gt;"",$H10&lt;&gt;"",$I10="")))</formula>
    </cfRule>
  </conditionalFormatting>
  <conditionalFormatting sqref="C11:H11 C12:D12 F12:H12 H8 G8:G9 A8:F8">
    <cfRule type="expression" priority="27" stopIfTrue="1">
      <formula>AND(ROW()&gt;7, NOT(OR(AND($A7&lt;&gt;"",$B7&lt;&gt;"",$E7&lt;&gt;"",$H7&lt;&gt;"",$I7&lt;&gt;""), AND($C7&lt;&gt;"",$I7&lt;&gt;""))))</formula>
    </cfRule>
  </conditionalFormatting>
  <conditionalFormatting sqref="D12:E12">
    <cfRule type="expression" priority="2" stopIfTrue="1">
      <formula>AND(ROW()&gt;7, NOT(OR(AND($A11&lt;&gt;"",$B11&lt;&gt;"",$E11&lt;&gt;"",$H11&lt;&gt;"",#REF!&lt;&gt;""), AND($C11&lt;&gt;"",#REF!&lt;&gt;""))))</formula>
    </cfRule>
  </conditionalFormatting>
  <conditionalFormatting sqref="E9 H8">
    <cfRule type="expression" dxfId="108" priority="38" stopIfTrue="1">
      <formula>AND(COLUMN()=2, ROW()&gt;7, $B8&lt;&gt;"", $B7&lt;&gt;"")</formula>
    </cfRule>
  </conditionalFormatting>
  <conditionalFormatting sqref="E12">
    <cfRule type="expression" dxfId="107" priority="8">
      <formula>AND(COLUMN()=5, マスタースイッチ&lt;&gt;"", $E12="", OR($B12&lt;&gt;"", AND($A12&lt;&gt;"",$C12=""), AND($C12&lt;&gt;"", $C12&lt;&gt;"労務費")))</formula>
    </cfRule>
    <cfRule type="expression" dxfId="106" priority="11">
      <formula>AND(COLUMN()=9, マスタースイッチ&lt;&gt;"", #REF!="", OR($B12&lt;&gt;"", $E12&lt;&gt;"", OR($F12&lt;&gt;"",$I12&lt;&gt;"")))</formula>
    </cfRule>
    <cfRule type="expression" dxfId="105" priority="10">
      <formula>AND(COLUMN()=8, マスタースイッチ&lt;&gt;"", $H12="", OR($B12&lt;&gt;"", $A12&lt;&gt;"", $C12="材料費", AND($C12="労務費", OR($F12&lt;&gt;"",$I12&lt;&gt;""))))</formula>
    </cfRule>
    <cfRule type="expression" dxfId="104" priority="9">
      <formula>AND(OR(COLUMN()=6, COLUMN()=7), マスタースイッチ&lt;&gt;"", $C12="労務費", $F12="", $I12="")</formula>
    </cfRule>
    <cfRule type="expression" dxfId="103" priority="7">
      <formula>AND(COLUMN()=4, マスタースイッチ&lt;&gt;"", $C12&lt;&gt;"", $D12="")</formula>
    </cfRule>
    <cfRule type="expression" dxfId="102" priority="6">
      <formula>AND(COLUMN()=3, マスタースイッチ&lt;&gt;"", $C12="", $B12="", OR(ROW()=7, $A11&lt;&gt;"", $B11&lt;&gt;"", $C11&lt;&gt;""))</formula>
    </cfRule>
    <cfRule type="expression" dxfId="101" priority="5">
      <formula>AND(COLUMN()=2, マスタースイッチ&lt;&gt;"", $B12="", $C12="", OR(ROW()=7, $A11&lt;&gt;"", $B11&lt;&gt;"", $C11&lt;&gt;""))</formula>
    </cfRule>
    <cfRule type="expression" dxfId="100" priority="4">
      <formula>AND(COLUMN()=1, マスタースイッチ&lt;&gt;"", $A12="", $B12="", $C12="", OR(ROW()=7, $A11&lt;&gt;"", $B11&lt;&gt;"", $C11&lt;&gt;""))</formula>
    </cfRule>
    <cfRule type="expression" dxfId="99" priority="3" stopIfTrue="1">
      <formula>AND(COLUMN()=2, ROW()&gt;7, $B12&lt;&gt;"", $B11&lt;&gt;"")</formula>
    </cfRule>
  </conditionalFormatting>
  <conditionalFormatting sqref="G8:G9 C10:H11 C12:D12 F12:H12">
    <cfRule type="expression" dxfId="98" priority="29">
      <formula>AND(COLUMN()=1, マスタースイッチ&lt;&gt;"", $A8="", $B8="", $C8="", OR(ROW()=7, $A7&lt;&gt;"", $B7&lt;&gt;"", $C7&lt;&gt;""))</formula>
    </cfRule>
    <cfRule type="expression" dxfId="97" priority="28" stopIfTrue="1">
      <formula>AND(COLUMN()=2, ROW()&gt;7, $B8&lt;&gt;"", $B7&lt;&gt;"")</formula>
    </cfRule>
    <cfRule type="expression" dxfId="96" priority="30">
      <formula>AND(COLUMN()=2, マスタースイッチ&lt;&gt;"", $B8="", $C8="", OR(ROW()=7, $A7&lt;&gt;"", $B7&lt;&gt;"", $C7&lt;&gt;""))</formula>
    </cfRule>
    <cfRule type="expression" dxfId="95" priority="31">
      <formula>AND(COLUMN()=3, マスタースイッチ&lt;&gt;"", $C8="", $B8="", OR(ROW()=7, $A7&lt;&gt;"", $B7&lt;&gt;"", $C7&lt;&gt;""))</formula>
    </cfRule>
    <cfRule type="expression" dxfId="94" priority="32">
      <formula>AND(COLUMN()=4, マスタースイッチ&lt;&gt;"", $C8&lt;&gt;"", $D8="")</formula>
    </cfRule>
    <cfRule type="expression" dxfId="93" priority="33">
      <formula>AND(COLUMN()=5, マスタースイッチ&lt;&gt;"", $E8="", OR($B8&lt;&gt;"", AND($A8&lt;&gt;"",$C8=""), AND($C8&lt;&gt;"", $C8&lt;&gt;"労務費")))</formula>
    </cfRule>
    <cfRule type="expression" dxfId="92" priority="34">
      <formula>AND(OR(COLUMN()=6, COLUMN()=7), マスタースイッチ&lt;&gt;"", $C8="労務費", $F8="", $G8="")</formula>
    </cfRule>
    <cfRule type="expression" dxfId="91" priority="35">
      <formula>AND(COLUMN()=8, マスタースイッチ&lt;&gt;"", $H8="", OR($B8&lt;&gt;"", $A8&lt;&gt;"", $C8="材料費", AND($C8="労務費", OR($F8&lt;&gt;"",$G8&lt;&gt;""))))</formula>
    </cfRule>
    <cfRule type="expression" dxfId="90" priority="36">
      <formula>AND(COLUMN()=9, マスタースイッチ&lt;&gt;"", $I8="", OR($B8&lt;&gt;"", $E8&lt;&gt;"", OR($F8&lt;&gt;"",$G8&lt;&gt;"")))</formula>
    </cfRule>
  </conditionalFormatting>
  <conditionalFormatting sqref="G8:H9">
    <cfRule type="expression" dxfId="89" priority="13">
      <formula>AND(OR(COLUMN()=9, COLUMN()=11), マスタースイッチ&lt;&gt;"", OR($B8&lt;&gt;"", AND($A8&lt;&gt;"",$B8&lt;&gt;"",$E8&lt;&gt;"",$H8&lt;&gt;"",$I8="")))</formula>
    </cfRule>
    <cfRule type="expression" priority="14" stopIfTrue="1">
      <formula>OR(マスタースイッチ="", AND($A8&lt;&gt;"",$B8&lt;&gt;"",$E8&lt;&gt;"",$H8&lt;&gt;"",$I8&lt;&gt;""), AND($C8&lt;&gt;"",$I8&lt;&gt;""), AND($A8="",$B8&lt;&gt;"",$C8&lt;&gt;"",$H8&lt;&gt;""))</formula>
    </cfRule>
  </conditionalFormatting>
  <conditionalFormatting sqref="H8 E9">
    <cfRule type="expression" dxfId="88" priority="40">
      <formula>AND(COLUMN()=2, マスタースイッチ&lt;&gt;"", $B8="", $C8="", OR(ROW()=7, $A7&lt;&gt;"", $B7&lt;&gt;"", $C7&lt;&gt;""))</formula>
    </cfRule>
    <cfRule type="expression" dxfId="87" priority="39">
      <formula>AND(COLUMN()=1, マスタースイッチ&lt;&gt;"", $A8="", $B8="", $C8="", OR(ROW()=7, $A7&lt;&gt;"", $B7&lt;&gt;"", $C7&lt;&gt;""))</formula>
    </cfRule>
    <cfRule type="expression" dxfId="86" priority="42">
      <formula>AND(COLUMN()=4, マスタースイッチ&lt;&gt;"", $C8&lt;&gt;"", $D8="")</formula>
    </cfRule>
    <cfRule type="expression" dxfId="85" priority="44">
      <formula>AND(OR(COLUMN()=6, COLUMN()=7), マスタースイッチ&lt;&gt;"", $C8="労務費", $F8="", $I8="")</formula>
    </cfRule>
    <cfRule type="expression" dxfId="84" priority="46">
      <formula>AND(COLUMN()=9, マスタースイッチ&lt;&gt;"", #REF!="", OR($B8&lt;&gt;"", $E8&lt;&gt;"", OR($F8&lt;&gt;"",$I8&lt;&gt;"")))</formula>
    </cfRule>
    <cfRule type="expression" dxfId="83" priority="45">
      <formula>AND(COLUMN()=8, マスタースイッチ&lt;&gt;"", $H8="", OR($B8&lt;&gt;"", $A8&lt;&gt;"", $C8="材料費", AND($C8="労務費", OR($F8&lt;&gt;"",$I8&lt;&gt;""))))</formula>
    </cfRule>
    <cfRule type="expression" dxfId="82" priority="43">
      <formula>AND(COLUMN()=5, マスタースイッチ&lt;&gt;"", $E8="", OR($B8&lt;&gt;"", AND($A8&lt;&gt;"",$C8=""), AND($C8&lt;&gt;"", $C8&lt;&gt;"労務費")))</formula>
    </cfRule>
    <cfRule type="expression" dxfId="81" priority="41">
      <formula>AND(COLUMN()=3, マスタースイッチ&lt;&gt;"", $C8="", $B8="", OR(ROW()=7, $A7&lt;&gt;"", $B7&lt;&gt;"", $C7&lt;&gt;""))</formula>
    </cfRule>
  </conditionalFormatting>
  <conditionalFormatting sqref="H8:H9">
    <cfRule type="expression" dxfId="80" priority="24">
      <formula>AND(COLUMN()=9, マスタースイッチ&lt;&gt;"", $I8="", OR($B8&lt;&gt;"", $E8&lt;&gt;"", OR($F8&lt;&gt;"",$G8&lt;&gt;"")))</formula>
    </cfRule>
    <cfRule type="expression" dxfId="79" priority="16" stopIfTrue="1">
      <formula>AND(COLUMN()=2, ROW()&gt;7, $B8&lt;&gt;"", $B7&lt;&gt;"")</formula>
    </cfRule>
    <cfRule type="expression" dxfId="78" priority="17">
      <formula>AND(COLUMN()=1, マスタースイッチ&lt;&gt;"", $A8="", $B8="", $C8="", OR(ROW()=7, $A7&lt;&gt;"", $B7&lt;&gt;"", $C7&lt;&gt;""))</formula>
    </cfRule>
    <cfRule type="expression" dxfId="77" priority="18">
      <formula>AND(COLUMN()=2, マスタースイッチ&lt;&gt;"", $B8="", $C8="", OR(ROW()=7, $A7&lt;&gt;"", $B7&lt;&gt;"", $C7&lt;&gt;""))</formula>
    </cfRule>
    <cfRule type="expression" dxfId="76" priority="20">
      <formula>AND(COLUMN()=4, マスタースイッチ&lt;&gt;"", $C8&lt;&gt;"", $D8="")</formula>
    </cfRule>
    <cfRule type="expression" dxfId="75" priority="21">
      <formula>AND(COLUMN()=5, マスタースイッチ&lt;&gt;"", $E8="", OR($B8&lt;&gt;"", AND($A8&lt;&gt;"",$C8=""), AND($C8&lt;&gt;"", $C8&lt;&gt;"労務費")))</formula>
    </cfRule>
    <cfRule type="expression" dxfId="74" priority="22">
      <formula>AND(OR(COLUMN()=6, COLUMN()=7), マスタースイッチ&lt;&gt;"", $C8="労務費", $F8="", $G8="")</formula>
    </cfRule>
    <cfRule type="expression" dxfId="73" priority="19">
      <formula>AND(COLUMN()=3, マスタースイッチ&lt;&gt;"", $C8="", $B8="", OR(ROW()=7, $A7&lt;&gt;"", $B7&lt;&gt;"", $C7&lt;&gt;""))</formula>
    </cfRule>
    <cfRule type="expression" dxfId="72" priority="23">
      <formula>AND(COLUMN()=8, マスタースイッチ&lt;&gt;"", $H8="", OR($B8&lt;&gt;"", $A8&lt;&gt;"", $C8="材料費", AND($C8="労務費", OR($F8&lt;&gt;"",$G8&lt;&gt;""))))</formula>
    </cfRule>
  </conditionalFormatting>
  <conditionalFormatting sqref="H9">
    <cfRule type="expression" priority="15" stopIfTrue="1">
      <formula>AND(ROW()&gt;7, NOT(OR(AND($A8&lt;&gt;"",$B8&lt;&gt;"",$E8&lt;&gt;"",$H8&lt;&gt;"",$I8&lt;&gt;""), AND($C8&lt;&gt;"",$I8&lt;&gt;""))))</formula>
    </cfRule>
  </conditionalFormatting>
  <conditionalFormatting sqref="H11">
    <cfRule type="expression" priority="12" stopIfTrue="1">
      <formula>AND(ROW()&gt;7, NOT(OR(AND($A10&lt;&gt;"",$B10&lt;&gt;"",$E10&lt;&gt;"",$H10&lt;&gt;"",#REF!&lt;&gt;""), AND($C10&lt;&gt;"",#REF!&lt;&gt;""))))</formula>
    </cfRule>
  </conditionalFormatting>
  <conditionalFormatting sqref="I7:AJ7 J8:AJ12 A8:B12 C7:D7 I8:I17 A1:AJ6">
    <cfRule type="expression" priority="253">
      <formula>OR(マスタースイッチ="", AND($A1048536&lt;&gt;"", $B1048536&lt;&gt;"", $E1048536&lt;&gt;"", $H1048536&lt;&gt;"", $I1048536&lt;&gt;"", $I1048536&lt;&gt;0, $K1048536&lt;&gt;0))</formula>
    </cfRule>
  </conditionalFormatting>
  <conditionalFormatting sqref="J7:J17 A13:H17 A18:J18 A19:M19 A20:H23 A24:M26 A28:M972">
    <cfRule type="expression" dxfId="71" priority="152" stopIfTrue="1">
      <formula>AND(COLUMN()=2, ROW()&gt;7, $B7&lt;&gt;"", $B6&lt;&gt;"")</formula>
    </cfRule>
    <cfRule type="expression" dxfId="70" priority="161">
      <formula>AND(COLUMN()=9, マスタースイッチ&lt;&gt;"", $I7="", OR($B7&lt;&gt;"", $E7&lt;&gt;"", OR($F7&lt;&gt;"",$G7&lt;&gt;"")))</formula>
    </cfRule>
    <cfRule type="expression" dxfId="69" priority="158">
      <formula>AND(COLUMN()=5, マスタースイッチ&lt;&gt;"", $E7="", OR($B7&lt;&gt;"", AND($A7&lt;&gt;"",$C7=""), AND($C7&lt;&gt;"", $C7&lt;&gt;"労務費")))</formula>
    </cfRule>
    <cfRule type="expression" dxfId="68" priority="157">
      <formula>AND(COLUMN()=4, マスタースイッチ&lt;&gt;"", $C7&lt;&gt;"", $D7="")</formula>
    </cfRule>
    <cfRule type="expression" dxfId="67" priority="156">
      <formula>AND(COLUMN()=3, マスタースイッチ&lt;&gt;"", $C7="", $B7="", OR(ROW()=7, $A6&lt;&gt;"", $B6&lt;&gt;"", $C6&lt;&gt;""))</formula>
    </cfRule>
    <cfRule type="expression" dxfId="66" priority="159">
      <formula>AND(OR(COLUMN()=6, COLUMN()=7), マスタースイッチ&lt;&gt;"", $C7="労務費", $F7="", $G7="")</formula>
    </cfRule>
    <cfRule type="expression" dxfId="65" priority="155">
      <formula>AND(COLUMN()=2, マスタースイッチ&lt;&gt;"", $B7="", $C7="", OR(ROW()=7, $A6&lt;&gt;"", $B6&lt;&gt;"", $C6&lt;&gt;""))</formula>
    </cfRule>
    <cfRule type="expression" dxfId="64" priority="154">
      <formula>AND(COLUMN()=1, マスタースイッチ&lt;&gt;"", $A7="", $B7="", $C7="", OR(ROW()=7, $A6&lt;&gt;"", $B6&lt;&gt;"", $C6&lt;&gt;""))</formula>
    </cfRule>
    <cfRule type="expression" priority="151" stopIfTrue="1">
      <formula>AND(ROW()&gt;7, NOT(OR(AND($A6&lt;&gt;"",$B6&lt;&gt;"",$E6&lt;&gt;"",$H6&lt;&gt;"",$I6&lt;&gt;""), AND($C6&lt;&gt;"",$I6&lt;&gt;""))))</formula>
    </cfRule>
    <cfRule type="expression" priority="149" stopIfTrue="1">
      <formula>OR(マスタースイッチ="", AND($A7&lt;&gt;"",$B7&lt;&gt;"",$E7&lt;&gt;"",$H7&lt;&gt;"",$I7&lt;&gt;""), AND($C7&lt;&gt;"",$I7&lt;&gt;""), AND($A7="",$B7&lt;&gt;"",$C7&lt;&gt;"",$H7&lt;&gt;""))</formula>
    </cfRule>
    <cfRule type="expression" dxfId="63" priority="160">
      <formula>AND(COLUMN()=8, マスタースイッチ&lt;&gt;"", $H7="", OR($B7&lt;&gt;"", $A7&lt;&gt;"", $C7="材料費", AND($C7="労務費", OR($F7&lt;&gt;"",$G7&lt;&gt;""))))</formula>
    </cfRule>
  </conditionalFormatting>
  <conditionalFormatting sqref="J7:J17 A13:H17 A18:J18 A19:M19 A20:H23 A24:M972">
    <cfRule type="expression" dxfId="62" priority="148">
      <formula>AND(OR(COLUMN()=9, COLUMN()=11), マスタースイッチ&lt;&gt;"", OR($B7&lt;&gt;"", AND($A7&lt;&gt;"",$B7&lt;&gt;"",$E7&lt;&gt;"",$H7&lt;&gt;"",$I7="")))</formula>
    </cfRule>
  </conditionalFormatting>
  <conditionalFormatting sqref="K7:M18">
    <cfRule type="expression" dxfId="61" priority="140">
      <formula>AND(COLUMN()=1, マスタースイッチ&lt;&gt;"", $A7="", $B7="", $C7="", OR(ROW()=7, $A6&lt;&gt;"", $B6&lt;&gt;"", $C6&lt;&gt;""))</formula>
    </cfRule>
    <cfRule type="expression" dxfId="60" priority="141">
      <formula>AND(COLUMN()=2, マスタースイッチ&lt;&gt;"", $B7="", $C7="", OR(ROW()=7, $A6&lt;&gt;"", $B6&lt;&gt;"", $C6&lt;&gt;""))</formula>
    </cfRule>
    <cfRule type="expression" dxfId="59" priority="145">
      <formula>AND(OR(COLUMN()=6, COLUMN()=7), マスタースイッチ&lt;&gt;"", $C7="労務費", $F7="", $G7="")</formula>
    </cfRule>
    <cfRule type="expression" dxfId="58" priority="147">
      <formula>AND(COLUMN()=9, マスタースイッチ&lt;&gt;"", $I7="", OR($B7&lt;&gt;"", $E7&lt;&gt;"", OR($F7&lt;&gt;"",$G7&lt;&gt;"")))</formula>
    </cfRule>
    <cfRule type="expression" dxfId="57" priority="146">
      <formula>AND(COLUMN()=8, マスタースイッチ&lt;&gt;"", $H7="", OR($B7&lt;&gt;"", $A7&lt;&gt;"", $C7="材料費", AND($C7="労務費", OR($F7&lt;&gt;"",$G7&lt;&gt;""))))</formula>
    </cfRule>
    <cfRule type="expression" dxfId="56" priority="144">
      <formula>AND(COLUMN()=5, マスタースイッチ&lt;&gt;"", $E7="", OR($B7&lt;&gt;"", AND($A7&lt;&gt;"",$C7=""), AND($C7&lt;&gt;"", $C7&lt;&gt;"労務費")))</formula>
    </cfRule>
    <cfRule type="expression" dxfId="55" priority="139" stopIfTrue="1">
      <formula>AND(COLUMN()=2, ROW()&gt;7, $B7&lt;&gt;"", $B6&lt;&gt;"")</formula>
    </cfRule>
    <cfRule type="expression" dxfId="54" priority="143">
      <formula>AND(COLUMN()=4, マスタースイッチ&lt;&gt;"", $C7&lt;&gt;"", $D7="")</formula>
    </cfRule>
    <cfRule type="expression" dxfId="53" priority="142">
      <formula>AND(COLUMN()=3, マスタースイッチ&lt;&gt;"", $C7="", $B7="", OR(ROW()=7, $A6&lt;&gt;"", $B6&lt;&gt;"", $C6&lt;&gt;""))</formula>
    </cfRule>
    <cfRule type="expression" dxfId="52" priority="136">
      <formula>AND(OR(COLUMN()=9, COLUMN()=11), マスタースイッチ&lt;&gt;"", OR($B7&lt;&gt;"", AND($A7&lt;&gt;"",$B7&lt;&gt;"",$E7&lt;&gt;"",$H7&lt;&gt;"",$I7="")))</formula>
    </cfRule>
    <cfRule type="expression" priority="137" stopIfTrue="1">
      <formula>OR(マスタースイッチ="", AND($A7&lt;&gt;"",$B7&lt;&gt;"",$E7&lt;&gt;"",$H7&lt;&gt;"",$I7&lt;&gt;""), AND($C7&lt;&gt;"",$I7&lt;&gt;""), AND($A7="",$B7&lt;&gt;"",$C7&lt;&gt;"",$H7&lt;&gt;""))</formula>
    </cfRule>
    <cfRule type="expression" priority="138" stopIfTrue="1">
      <formula>AND(ROW()&gt;7, NOT(OR(AND($A6&lt;&gt;"",$B6&lt;&gt;"",$E6&lt;&gt;"",$H6&lt;&gt;"",$I6&lt;&gt;""), AND($C6&lt;&gt;"",$I6&lt;&gt;""))))</formula>
    </cfRule>
  </conditionalFormatting>
  <conditionalFormatting sqref="K20:M23">
    <cfRule type="cellIs" dxfId="51" priority="162" operator="lessThanOrEqual">
      <formula>0</formula>
    </cfRule>
  </conditionalFormatting>
  <conditionalFormatting sqref="W24:AD25 AG24:AN25">
    <cfRule type="containsBlanks" dxfId="50" priority="74">
      <formula>LEN(TRIM(W24))=0</formula>
    </cfRule>
  </conditionalFormatting>
  <dataValidations disablePrompts="1" count="1">
    <dataValidation type="list" allowBlank="1" showInputMessage="1" sqref="C7:C18" xr:uid="{F974BF2F-78CB-7D4B-B120-9557EE79E8B9}">
      <formula1>"材料費,労務費"</formula1>
    </dataValidation>
  </dataValidations>
  <printOptions horizontalCentered="1"/>
  <pageMargins left="0.25" right="0.25" top="0.75" bottom="0.75" header="0.3" footer="0.3"/>
  <pageSetup paperSize="9" orientation="landscape" r:id="rId1"/>
  <headerFooter>
    <oddHeader>&amp;C見積書合計金額の内訳明細書</oddHeader>
    <oddFooter>&amp;L&amp;"游ゴシック,標準"&amp;8※労務費は、法定福利費（雇用保険、健康保険・介護保険、年金保険・基金）のうち、被保険者負担分を含みます
※労務費は、所定労働時間内８時間当たりの単価です</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3AAEB-0C3E-4143-9D61-83987B38CBF5}">
  <sheetPr>
    <tabColor theme="4" tint="0.79998168889431442"/>
  </sheetPr>
  <dimension ref="A1:BK50"/>
  <sheetViews>
    <sheetView view="pageLayout" zoomScaleNormal="100" zoomScaleSheetLayoutView="100" workbookViewId="0">
      <selection activeCell="B18" sqref="B18"/>
    </sheetView>
  </sheetViews>
  <sheetFormatPr defaultColWidth="10.6640625" defaultRowHeight="15" x14ac:dyDescent="0.55000000000000004"/>
  <cols>
    <col min="1" max="2" width="15" style="38" customWidth="1"/>
    <col min="3" max="4" width="9" style="38" customWidth="1"/>
    <col min="5" max="5" width="6" style="38" customWidth="1"/>
    <col min="6" max="7" width="9" style="38" customWidth="1"/>
    <col min="8" max="8" width="6" style="38" customWidth="1"/>
    <col min="9" max="9" width="15" style="38" customWidth="1"/>
    <col min="10" max="10" width="1.5" style="38" customWidth="1"/>
    <col min="11" max="11" width="15" style="38" customWidth="1"/>
    <col min="12" max="12" width="3" style="38" customWidth="1"/>
    <col min="13" max="13" width="19.5" style="38" customWidth="1"/>
    <col min="14" max="57" width="3" style="38" customWidth="1"/>
    <col min="58" max="61" width="24" style="38" customWidth="1"/>
    <col min="62" max="63" width="18" style="38" customWidth="1"/>
    <col min="64" max="66" width="3" style="38" customWidth="1"/>
    <col min="67" max="67" width="24.83203125" style="38" customWidth="1"/>
    <col min="68" max="68" width="3" style="38" customWidth="1"/>
    <col min="69" max="69" width="52.6640625" style="38" customWidth="1"/>
    <col min="70" max="114" width="3" style="38" customWidth="1"/>
    <col min="115" max="16384" width="10.6640625" style="38"/>
  </cols>
  <sheetData>
    <row r="1" spans="1:63" ht="22" x14ac:dyDescent="0.55000000000000004">
      <c r="A1" s="3" t="s">
        <v>29</v>
      </c>
      <c r="B1" s="30"/>
      <c r="C1" s="30"/>
      <c r="D1" s="30"/>
      <c r="E1" s="30"/>
      <c r="F1" s="30"/>
      <c r="G1" s="30"/>
      <c r="H1" s="30"/>
      <c r="I1" s="30"/>
      <c r="J1" s="30"/>
      <c r="K1" s="30"/>
      <c r="L1" s="30"/>
      <c r="M1" s="128"/>
      <c r="N1" s="30"/>
      <c r="O1" s="30"/>
      <c r="P1" s="30"/>
      <c r="Q1" s="30"/>
      <c r="R1" s="30"/>
      <c r="S1" s="30"/>
      <c r="T1" s="30"/>
      <c r="U1" s="30"/>
      <c r="V1" s="222" t="s">
        <v>67</v>
      </c>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30"/>
      <c r="BB1" s="30"/>
      <c r="BC1" s="30"/>
      <c r="BD1" s="30"/>
      <c r="BE1" s="30"/>
    </row>
    <row r="2" spans="1:63" ht="18" x14ac:dyDescent="0.55000000000000004">
      <c r="A2" s="93" t="s">
        <v>37</v>
      </c>
      <c r="B2" s="30"/>
      <c r="C2" s="30"/>
      <c r="D2" s="30"/>
      <c r="E2" s="30"/>
      <c r="F2" s="30"/>
      <c r="G2" s="30"/>
      <c r="H2" s="30"/>
      <c r="I2" s="30"/>
      <c r="J2" s="30"/>
      <c r="K2" s="30"/>
      <c r="L2" s="30"/>
      <c r="M2" s="30"/>
      <c r="N2" s="30"/>
      <c r="O2" s="30"/>
      <c r="P2" s="30"/>
      <c r="Q2" s="30"/>
      <c r="R2" s="30"/>
      <c r="S2" s="30"/>
      <c r="T2" s="30"/>
      <c r="U2" s="30"/>
      <c r="V2" s="88"/>
      <c r="W2" s="309" t="s">
        <v>177</v>
      </c>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88"/>
      <c r="BA2" s="30"/>
      <c r="BB2" s="30"/>
      <c r="BC2" s="30"/>
      <c r="BD2" s="30"/>
      <c r="BE2" s="30"/>
    </row>
    <row r="3" spans="1:63" ht="18" x14ac:dyDescent="0.55000000000000004">
      <c r="A3" s="93"/>
      <c r="B3" s="30"/>
      <c r="C3" s="30"/>
      <c r="D3" s="30"/>
      <c r="E3" s="30"/>
      <c r="F3" s="30"/>
      <c r="G3" s="30"/>
      <c r="H3" s="30"/>
      <c r="I3" s="30"/>
      <c r="J3" s="30"/>
      <c r="K3" s="30"/>
      <c r="L3" s="30"/>
      <c r="M3" s="30"/>
      <c r="N3" s="30"/>
      <c r="O3" s="30"/>
      <c r="P3" s="30"/>
      <c r="Q3" s="30"/>
      <c r="R3" s="30"/>
      <c r="S3" s="30"/>
      <c r="T3" s="30"/>
      <c r="U3" s="30"/>
      <c r="V3" s="89"/>
      <c r="W3" s="309"/>
      <c r="X3" s="309"/>
      <c r="Y3" s="309"/>
      <c r="Z3" s="309"/>
      <c r="AA3" s="309"/>
      <c r="AB3" s="309"/>
      <c r="AC3" s="309"/>
      <c r="AD3" s="309"/>
      <c r="AE3" s="309"/>
      <c r="AF3" s="309"/>
      <c r="AG3" s="309"/>
      <c r="AH3" s="309"/>
      <c r="AI3" s="309"/>
      <c r="AJ3" s="309"/>
      <c r="AK3" s="309"/>
      <c r="AL3" s="309"/>
      <c r="AM3" s="309"/>
      <c r="AN3" s="309"/>
      <c r="AO3" s="309"/>
      <c r="AP3" s="309"/>
      <c r="AQ3" s="309"/>
      <c r="AR3" s="309"/>
      <c r="AS3" s="309"/>
      <c r="AT3" s="309"/>
      <c r="AU3" s="309"/>
      <c r="AV3" s="309"/>
      <c r="AW3" s="309"/>
      <c r="AX3" s="309"/>
      <c r="AY3" s="309"/>
      <c r="AZ3" s="88"/>
      <c r="BA3" s="30"/>
      <c r="BB3" s="30"/>
      <c r="BC3" s="30"/>
      <c r="BD3" s="30"/>
      <c r="BE3" s="30"/>
    </row>
    <row r="4" spans="1:63" ht="18" x14ac:dyDescent="0.3">
      <c r="A4" s="311" t="s">
        <v>91</v>
      </c>
      <c r="B4" s="313" t="s">
        <v>92</v>
      </c>
      <c r="C4" s="315" t="s">
        <v>93</v>
      </c>
      <c r="D4" s="315" t="s">
        <v>85</v>
      </c>
      <c r="E4" s="315" t="s">
        <v>162</v>
      </c>
      <c r="F4" s="91" t="s">
        <v>86</v>
      </c>
      <c r="G4" s="91" t="s">
        <v>86</v>
      </c>
      <c r="H4" s="315" t="s">
        <v>94</v>
      </c>
      <c r="I4" s="317" t="s">
        <v>89</v>
      </c>
      <c r="J4" s="35"/>
      <c r="K4" s="319" t="s">
        <v>90</v>
      </c>
      <c r="L4" s="35"/>
      <c r="M4" s="321" t="s">
        <v>98</v>
      </c>
      <c r="N4" s="30"/>
      <c r="O4" s="30"/>
      <c r="P4" s="30"/>
      <c r="Q4" s="30"/>
      <c r="R4" s="30"/>
      <c r="S4" s="30"/>
      <c r="T4" s="30"/>
      <c r="U4" s="30"/>
      <c r="V4" s="89"/>
      <c r="W4" s="310"/>
      <c r="X4" s="310"/>
      <c r="Y4" s="310"/>
      <c r="Z4" s="310"/>
      <c r="AA4" s="310"/>
      <c r="AB4" s="310"/>
      <c r="AC4" s="310"/>
      <c r="AD4" s="310"/>
      <c r="AE4" s="310"/>
      <c r="AF4" s="310"/>
      <c r="AG4" s="310"/>
      <c r="AH4" s="310"/>
      <c r="AI4" s="310"/>
      <c r="AJ4" s="310"/>
      <c r="AK4" s="310"/>
      <c r="AL4" s="310"/>
      <c r="AM4" s="310"/>
      <c r="AN4" s="310"/>
      <c r="AO4" s="310"/>
      <c r="AP4" s="310"/>
      <c r="AQ4" s="310"/>
      <c r="AR4" s="310"/>
      <c r="AS4" s="310"/>
      <c r="AT4" s="310"/>
      <c r="AU4" s="310"/>
      <c r="AV4" s="310"/>
      <c r="AW4" s="310"/>
      <c r="AX4" s="310"/>
      <c r="AY4" s="310"/>
      <c r="AZ4" s="88"/>
      <c r="BA4" s="30"/>
      <c r="BB4" s="30"/>
      <c r="BC4" s="30"/>
      <c r="BD4" s="30"/>
      <c r="BE4" s="30"/>
    </row>
    <row r="5" spans="1:63" ht="18.5" thickBot="1" x14ac:dyDescent="0.4">
      <c r="A5" s="312"/>
      <c r="B5" s="314"/>
      <c r="C5" s="316"/>
      <c r="D5" s="316"/>
      <c r="E5" s="316"/>
      <c r="F5" s="92" t="s">
        <v>87</v>
      </c>
      <c r="G5" s="92" t="s">
        <v>88</v>
      </c>
      <c r="H5" s="316"/>
      <c r="I5" s="318"/>
      <c r="J5" s="30"/>
      <c r="K5" s="320"/>
      <c r="L5" s="30"/>
      <c r="M5" s="322"/>
      <c r="N5" s="30"/>
      <c r="O5" s="30"/>
      <c r="P5" s="30"/>
      <c r="Q5" s="30"/>
      <c r="R5" s="30"/>
      <c r="S5" s="30"/>
      <c r="T5" s="30"/>
      <c r="U5" s="30"/>
      <c r="V5" s="88"/>
      <c r="W5" s="323" t="s">
        <v>16</v>
      </c>
      <c r="X5" s="323"/>
      <c r="Y5" s="323"/>
      <c r="Z5" s="323"/>
      <c r="AA5" s="323"/>
      <c r="AB5" s="323"/>
      <c r="AC5" s="323"/>
      <c r="AD5" s="323"/>
      <c r="AE5" s="323"/>
      <c r="AF5" s="323" t="s">
        <v>35</v>
      </c>
      <c r="AG5" s="323"/>
      <c r="AH5" s="323"/>
      <c r="AI5" s="323"/>
      <c r="AJ5" s="323"/>
      <c r="AK5" s="323"/>
      <c r="AL5" s="323"/>
      <c r="AM5" s="323"/>
      <c r="AN5" s="323"/>
      <c r="AO5" s="323"/>
      <c r="AP5" s="323"/>
      <c r="AQ5" s="323"/>
      <c r="AR5" s="323"/>
      <c r="AS5" s="323"/>
      <c r="AT5" s="323"/>
      <c r="AU5" s="323"/>
      <c r="AV5" s="323"/>
      <c r="AW5" s="323"/>
      <c r="AX5" s="323"/>
      <c r="AY5" s="323"/>
      <c r="AZ5" s="88"/>
      <c r="BA5" s="30"/>
      <c r="BB5" s="30"/>
      <c r="BC5" s="30"/>
      <c r="BD5" s="30"/>
      <c r="BE5" s="30"/>
    </row>
    <row r="6" spans="1:63" s="77" customFormat="1" ht="18" customHeight="1" thickTop="1" x14ac:dyDescent="0.55000000000000004">
      <c r="A6" s="78"/>
      <c r="B6" s="78"/>
      <c r="C6" s="78"/>
      <c r="D6" s="78"/>
      <c r="E6" s="78"/>
      <c r="F6" s="78"/>
      <c r="G6" s="78"/>
      <c r="H6" s="78"/>
      <c r="I6" s="78"/>
      <c r="J6" s="78"/>
      <c r="K6" s="78"/>
      <c r="L6" s="78"/>
      <c r="M6" s="78"/>
      <c r="N6" s="78"/>
      <c r="O6" s="78"/>
      <c r="P6" s="78"/>
      <c r="Q6" s="78"/>
      <c r="R6" s="78"/>
      <c r="S6" s="78"/>
      <c r="T6" s="78"/>
      <c r="U6" s="78"/>
      <c r="V6" s="88"/>
      <c r="W6" s="348"/>
      <c r="X6" s="348"/>
      <c r="Y6" s="348"/>
      <c r="Z6" s="348"/>
      <c r="AA6" s="348"/>
      <c r="AB6" s="348"/>
      <c r="AC6" s="348"/>
      <c r="AD6" s="348"/>
      <c r="AE6" s="348"/>
      <c r="AF6" s="349"/>
      <c r="AG6" s="349"/>
      <c r="AH6" s="349"/>
      <c r="AI6" s="349"/>
      <c r="AJ6" s="349"/>
      <c r="AK6" s="349"/>
      <c r="AL6" s="349"/>
      <c r="AM6" s="349"/>
      <c r="AN6" s="349"/>
      <c r="AO6" s="349"/>
      <c r="AP6" s="349"/>
      <c r="AQ6" s="349"/>
      <c r="AR6" s="349"/>
      <c r="AS6" s="349"/>
      <c r="AT6" s="349"/>
      <c r="AU6" s="349"/>
      <c r="AV6" s="349"/>
      <c r="AW6" s="349"/>
      <c r="AX6" s="349"/>
      <c r="AY6" s="349"/>
      <c r="AZ6" s="88"/>
      <c r="BA6" s="78"/>
      <c r="BB6" s="78"/>
      <c r="BC6" s="78"/>
      <c r="BD6" s="78"/>
      <c r="BE6" s="78"/>
      <c r="BF6" s="38"/>
      <c r="BG6" s="38"/>
      <c r="BH6" s="38"/>
      <c r="BI6" s="38"/>
      <c r="BJ6" s="38"/>
      <c r="BK6" s="38"/>
    </row>
    <row r="7" spans="1:63" s="77" customFormat="1" ht="17.75" customHeight="1" x14ac:dyDescent="0.35">
      <c r="A7" s="169"/>
      <c r="B7" s="170"/>
      <c r="C7" s="175"/>
      <c r="D7" s="168"/>
      <c r="E7" s="170"/>
      <c r="F7" s="168"/>
      <c r="G7" s="168"/>
      <c r="H7" s="176"/>
      <c r="I7" s="172" t="str" cm="1">
        <f t="array" ref="I7">IF(AND(TRIM(C7)="", OR(A7&lt;&gt;"", B7&lt;&gt;"")),
_xlfn.LET(
_xlpm.安全壁, MATCH("材料費*", $J:$J, 0)-1,
_xlpm.範囲C, C8:INDEX($C:$C, _xlpm.安全壁),
_xlpm.範囲K, K8:INDEX($K:$K, _xlpm.安全壁),
_xlpm.次工程, _xlfn.IFNA(_xlfn.XMATCH(TRUE, (B8:INDEX($B:$B, _xlpm.安全壁)&lt;&gt;"")+(A8:INDEX($A:$A, _xlpm.安全壁)&lt;&gt;"")&gt;0, 0), ROWS(_xlpm.範囲C)+1),
_xlpm.子C, _xlfn.TAKE(_xlpm.範囲C, _xlpm.次工程-1),
_xlpm.子K, _xlfn.TAKE(_xlpm.範囲K, _xlpm.次工程-1),
SUMPRODUCT(((TRIM(_xlpm.子C)="材料費")+(TRIM(_xlpm.子C)="労務費")) * IFERROR(_xlpm.子K*1, 0))
),
""
)</f>
        <v/>
      </c>
      <c r="J7" s="173"/>
      <c r="K7" s="174" cm="1">
        <f t="array" ref="K7">IF(AND($A7="", $B7="", $C7=""), 0,
IF($B7&lt;&gt;"",
_xlfn.LET(
_xlpm.LimitRow, IFERROR(MATCH("材料費*", $J:$J, 0)-1, 10000),
_xlpm.RangeA, A8:INDEX($A:$A, _xlpm.LimitRow),
_xlpm.RangeB, B8:INDEX($B:$B, _xlpm.LimitRow),
_xlpm.RangeK, K8:INDEX($K:$K, _xlpm.LimitRow),
_xlpm.NextIdx, _xlfn.IFNA(_xlfn.XMATCH(TRUE, (_xlpm.RangeA&lt;&gt;"")+(_xlpm.RangeB&lt;&gt;"")&gt;0, 0), ROWS(_xlpm.RangeA)+1),
_xlpm.ChildrenK, _xlfn.TAKE(_xlpm.RangeK, _xlpm.NextIdx-1),
_xlpm.SumK, SUM(IFERROR(_xlpm.ChildrenK*1, 0)),
IFERROR(_xlpm.SumK * N($E7), 0)
),
IF(TRIM($C7)="労務費",
IFERROR(IF(N($F7)&gt;0, N($F7)*N($I7), IF(N($G7)&gt;0, (1/N($G7))*N($I7), 0)), 0),
IFERROR(IF(N($E7)=0, 1, N($E7)) * N($I7), 0)
)
)
)</f>
        <v>0</v>
      </c>
      <c r="L7" s="78"/>
      <c r="M7" s="167"/>
      <c r="N7" s="78"/>
      <c r="O7" s="78"/>
      <c r="P7" s="78"/>
      <c r="Q7" s="78"/>
      <c r="R7" s="78"/>
      <c r="S7" s="78"/>
      <c r="T7" s="78"/>
      <c r="U7" s="78"/>
      <c r="V7" s="88"/>
      <c r="W7" s="348"/>
      <c r="X7" s="348"/>
      <c r="Y7" s="348"/>
      <c r="Z7" s="348"/>
      <c r="AA7" s="348"/>
      <c r="AB7" s="348"/>
      <c r="AC7" s="348"/>
      <c r="AD7" s="348"/>
      <c r="AE7" s="348"/>
      <c r="AF7" s="349"/>
      <c r="AG7" s="349"/>
      <c r="AH7" s="349"/>
      <c r="AI7" s="349"/>
      <c r="AJ7" s="349"/>
      <c r="AK7" s="349"/>
      <c r="AL7" s="349"/>
      <c r="AM7" s="349"/>
      <c r="AN7" s="349"/>
      <c r="AO7" s="349"/>
      <c r="AP7" s="349"/>
      <c r="AQ7" s="349"/>
      <c r="AR7" s="349"/>
      <c r="AS7" s="349"/>
      <c r="AT7" s="349"/>
      <c r="AU7" s="349"/>
      <c r="AV7" s="349"/>
      <c r="AW7" s="349"/>
      <c r="AX7" s="349"/>
      <c r="AY7" s="349"/>
      <c r="AZ7" s="88"/>
      <c r="BA7" s="78"/>
      <c r="BB7" s="78"/>
      <c r="BC7" s="78"/>
      <c r="BD7" s="78"/>
      <c r="BE7" s="78"/>
      <c r="BF7" s="38"/>
      <c r="BG7" s="38"/>
      <c r="BH7" s="38"/>
      <c r="BI7" s="38"/>
      <c r="BJ7" s="38"/>
      <c r="BK7" s="38"/>
    </row>
    <row r="8" spans="1:63" s="77" customFormat="1" ht="17.75" customHeight="1" x14ac:dyDescent="0.35">
      <c r="A8" s="169"/>
      <c r="B8" s="170"/>
      <c r="C8" s="175"/>
      <c r="D8" s="168"/>
      <c r="E8" s="170"/>
      <c r="F8" s="168"/>
      <c r="G8" s="168"/>
      <c r="H8" s="176"/>
      <c r="I8" s="172" t="str" cm="1">
        <f t="array" ref="I8">IF(AND(TRIM(C8)="", OR(A8&lt;&gt;"", B8&lt;&gt;"")),
_xlfn.LET(
_xlpm.安全壁, MATCH("材料費*", $J:$J, 0)-1,
_xlpm.範囲C, C9:INDEX($C:$C, _xlpm.安全壁),
_xlpm.範囲K, K9:INDEX($K:$K, _xlpm.安全壁),
_xlpm.次工程, _xlfn.IFNA(_xlfn.XMATCH(TRUE, (B9:INDEX($B:$B, _xlpm.安全壁)&lt;&gt;"")+(A9:INDEX($A:$A, _xlpm.安全壁)&lt;&gt;"")&gt;0, 0), ROWS(_xlpm.範囲C)+1),
_xlpm.子C, _xlfn.TAKE(_xlpm.範囲C, _xlpm.次工程-1),
_xlpm.子K, _xlfn.TAKE(_xlpm.範囲K, _xlpm.次工程-1),
SUMPRODUCT(((TRIM(_xlpm.子C)="材料費")+(TRIM(_xlpm.子C)="労務費")) * IFERROR(_xlpm.子K*1, 0))
),
""
)</f>
        <v/>
      </c>
      <c r="J8" s="173"/>
      <c r="K8" s="174" cm="1">
        <f t="array" ref="K8">IF(AND($A8="", $B8="", $C8=""), 0,
IF($B8&lt;&gt;"",
_xlfn.LET(
_xlpm.LimitRow, IFERROR(MATCH("材料費*", $J:$J, 0)-1, 10000),
_xlpm.RangeA, A9:INDEX($A:$A, _xlpm.LimitRow),
_xlpm.RangeB, B9:INDEX($B:$B, _xlpm.LimitRow),
_xlpm.RangeK, K9:INDEX($K:$K, _xlpm.LimitRow),
_xlpm.NextIdx, _xlfn.IFNA(_xlfn.XMATCH(TRUE, (_xlpm.RangeA&lt;&gt;"")+(_xlpm.RangeB&lt;&gt;"")&gt;0, 0), ROWS(_xlpm.RangeA)+1),
_xlpm.ChildrenK, _xlfn.TAKE(_xlpm.RangeK, _xlpm.NextIdx-1),
_xlpm.SumK, SUM(IFERROR(_xlpm.ChildrenK*1, 0)),
IFERROR(_xlpm.SumK * N($E8), 0)
),
IF(TRIM($C8)="労務費",
IFERROR(IF(N($F8)&gt;0, N($F8)*N($I8), IF(N($G8)&gt;0, (1/N($G8))*N($I8), 0)), 0),
IFERROR(IF(N($E8)=0, 1, N($E8)) * N($I8), 0)
)
)
)</f>
        <v>0</v>
      </c>
      <c r="L8" s="78"/>
      <c r="M8" s="167"/>
      <c r="N8" s="78"/>
      <c r="O8" s="78"/>
      <c r="P8" s="78"/>
      <c r="Q8" s="78"/>
      <c r="R8" s="78"/>
      <c r="S8" s="78"/>
      <c r="T8" s="78"/>
      <c r="U8" s="78"/>
      <c r="V8" s="88"/>
      <c r="W8" s="348"/>
      <c r="X8" s="348"/>
      <c r="Y8" s="348"/>
      <c r="Z8" s="348"/>
      <c r="AA8" s="348"/>
      <c r="AB8" s="348"/>
      <c r="AC8" s="348"/>
      <c r="AD8" s="348"/>
      <c r="AE8" s="348"/>
      <c r="AF8" s="349"/>
      <c r="AG8" s="349"/>
      <c r="AH8" s="349"/>
      <c r="AI8" s="349"/>
      <c r="AJ8" s="349"/>
      <c r="AK8" s="349"/>
      <c r="AL8" s="349"/>
      <c r="AM8" s="349"/>
      <c r="AN8" s="349"/>
      <c r="AO8" s="349"/>
      <c r="AP8" s="349"/>
      <c r="AQ8" s="349"/>
      <c r="AR8" s="349"/>
      <c r="AS8" s="349"/>
      <c r="AT8" s="349"/>
      <c r="AU8" s="349"/>
      <c r="AV8" s="349"/>
      <c r="AW8" s="349"/>
      <c r="AX8" s="349"/>
      <c r="AY8" s="349"/>
      <c r="AZ8" s="88"/>
      <c r="BA8" s="78"/>
      <c r="BB8" s="78"/>
      <c r="BC8" s="78"/>
      <c r="BD8" s="78"/>
      <c r="BE8" s="78"/>
      <c r="BF8" s="38"/>
      <c r="BG8" s="38"/>
      <c r="BH8" s="38"/>
      <c r="BI8" s="38"/>
      <c r="BJ8" s="38"/>
      <c r="BK8" s="38"/>
    </row>
    <row r="9" spans="1:63" s="77" customFormat="1" ht="17.75" customHeight="1" x14ac:dyDescent="0.35">
      <c r="A9" s="169"/>
      <c r="B9" s="170"/>
      <c r="C9" s="175"/>
      <c r="D9" s="168"/>
      <c r="E9" s="170"/>
      <c r="F9" s="168"/>
      <c r="G9" s="168"/>
      <c r="H9" s="176"/>
      <c r="I9" s="172" t="str" cm="1">
        <f t="array" ref="I9">IF(AND(TRIM(C9)="", OR(A9&lt;&gt;"", B9&lt;&gt;"")),
_xlfn.LET(
_xlpm.安全壁, MATCH("材料費*", $J:$J, 0)-1,
_xlpm.範囲C, C10:INDEX($C:$C, _xlpm.安全壁),
_xlpm.範囲K, K10:INDEX($K:$K, _xlpm.安全壁),
_xlpm.次工程, _xlfn.IFNA(_xlfn.XMATCH(TRUE, (B10:INDEX($B:$B, _xlpm.安全壁)&lt;&gt;"")+(A10:INDEX($A:$A, _xlpm.安全壁)&lt;&gt;"")&gt;0, 0), ROWS(_xlpm.範囲C)+1),
_xlpm.子C, _xlfn.TAKE(_xlpm.範囲C, _xlpm.次工程-1),
_xlpm.子K, _xlfn.TAKE(_xlpm.範囲K, _xlpm.次工程-1),
SUMPRODUCT(((TRIM(_xlpm.子C)="材料費")+(TRIM(_xlpm.子C)="労務費")) * IFERROR(_xlpm.子K*1, 0))
),
""
)</f>
        <v/>
      </c>
      <c r="J9" s="173"/>
      <c r="K9" s="174" cm="1">
        <f t="array" ref="K9">IF(AND($A9="", $B9="", $C9=""), 0,
IF($B9&lt;&gt;"",
_xlfn.LET(
_xlpm.LimitRow, IFERROR(MATCH("材料費*", $J:$J, 0)-1, 10000),
_xlpm.RangeA, A10:INDEX($A:$A, _xlpm.LimitRow),
_xlpm.RangeB, B10:INDEX($B:$B, _xlpm.LimitRow),
_xlpm.RangeK, K10:INDEX($K:$K, _xlpm.LimitRow),
_xlpm.NextIdx, _xlfn.IFNA(_xlfn.XMATCH(TRUE, (_xlpm.RangeA&lt;&gt;"")+(_xlpm.RangeB&lt;&gt;"")&gt;0, 0), ROWS(_xlpm.RangeA)+1),
_xlpm.ChildrenK, _xlfn.TAKE(_xlpm.RangeK, _xlpm.NextIdx-1),
_xlpm.SumK, SUM(IFERROR(_xlpm.ChildrenK*1, 0)),
IFERROR(_xlpm.SumK * N($E9), 0)
),
IF(TRIM($C9)="労務費",
IFERROR(IF(N($F9)&gt;0, N($F9)*N($I9), IF(N($G9)&gt;0, (1/N($G9))*N($I9), 0)), 0),
IFERROR(IF(N($E9)=0, 1, N($E9)) * N($I9), 0)
)
)
)</f>
        <v>0</v>
      </c>
      <c r="L9" s="78"/>
      <c r="M9" s="167"/>
      <c r="N9" s="78"/>
      <c r="O9" s="78"/>
      <c r="P9" s="78"/>
      <c r="Q9" s="78"/>
      <c r="R9" s="78"/>
      <c r="S9" s="78"/>
      <c r="T9" s="78"/>
      <c r="U9" s="78"/>
      <c r="V9" s="88"/>
      <c r="W9" s="348"/>
      <c r="X9" s="348"/>
      <c r="Y9" s="348"/>
      <c r="Z9" s="348"/>
      <c r="AA9" s="348"/>
      <c r="AB9" s="348"/>
      <c r="AC9" s="348"/>
      <c r="AD9" s="348"/>
      <c r="AE9" s="348"/>
      <c r="AF9" s="349"/>
      <c r="AG9" s="349"/>
      <c r="AH9" s="349"/>
      <c r="AI9" s="349"/>
      <c r="AJ9" s="349"/>
      <c r="AK9" s="349"/>
      <c r="AL9" s="349"/>
      <c r="AM9" s="349"/>
      <c r="AN9" s="349"/>
      <c r="AO9" s="349"/>
      <c r="AP9" s="349"/>
      <c r="AQ9" s="349"/>
      <c r="AR9" s="349"/>
      <c r="AS9" s="349"/>
      <c r="AT9" s="349"/>
      <c r="AU9" s="349"/>
      <c r="AV9" s="349"/>
      <c r="AW9" s="349"/>
      <c r="AX9" s="349"/>
      <c r="AY9" s="349"/>
      <c r="AZ9" s="88"/>
      <c r="BA9" s="78"/>
      <c r="BB9" s="78"/>
      <c r="BC9" s="78"/>
      <c r="BD9" s="78"/>
      <c r="BE9" s="78"/>
      <c r="BF9" s="38"/>
      <c r="BG9" s="38"/>
      <c r="BH9" s="38"/>
      <c r="BI9" s="38"/>
      <c r="BJ9" s="38"/>
      <c r="BK9" s="38"/>
    </row>
    <row r="10" spans="1:63" s="77" customFormat="1" ht="17.75" customHeight="1" x14ac:dyDescent="0.35">
      <c r="A10" s="169"/>
      <c r="B10" s="170"/>
      <c r="C10" s="175"/>
      <c r="D10" s="168"/>
      <c r="E10" s="170"/>
      <c r="F10" s="168"/>
      <c r="G10" s="168"/>
      <c r="H10" s="176"/>
      <c r="I10" s="172" t="str" cm="1">
        <f t="array" ref="I10">IF(AND(TRIM(C10)="", OR(A10&lt;&gt;"", B10&lt;&gt;"")),
_xlfn.LET(
_xlpm.安全壁, MATCH("材料費*", $J:$J, 0)-1,
_xlpm.範囲C, C11:INDEX($C:$C, _xlpm.安全壁),
_xlpm.範囲K, K11:INDEX($K:$K, _xlpm.安全壁),
_xlpm.次工程, _xlfn.IFNA(_xlfn.XMATCH(TRUE, (B11:INDEX($B:$B, _xlpm.安全壁)&lt;&gt;"")+(A11:INDEX($A:$A, _xlpm.安全壁)&lt;&gt;"")&gt;0, 0), ROWS(_xlpm.範囲C)+1),
_xlpm.子C, _xlfn.TAKE(_xlpm.範囲C, _xlpm.次工程-1),
_xlpm.子K, _xlfn.TAKE(_xlpm.範囲K, _xlpm.次工程-1),
SUMPRODUCT(((TRIM(_xlpm.子C)="材料費")+(TRIM(_xlpm.子C)="労務費")) * IFERROR(_xlpm.子K*1, 0))
),
""
)</f>
        <v/>
      </c>
      <c r="J10" s="173"/>
      <c r="K10" s="174" cm="1">
        <f t="array" ref="K10">IF(AND($A10="", $B10="", $C10=""), 0,
IF($B10&lt;&gt;"",
_xlfn.LET(
_xlpm.LimitRow, IFERROR(MATCH("材料費*", $J:$J, 0)-1, 10000),
_xlpm.RangeA, A11:INDEX($A:$A, _xlpm.LimitRow),
_xlpm.RangeB, B11:INDEX($B:$B, _xlpm.LimitRow),
_xlpm.RangeK, K11:INDEX($K:$K, _xlpm.LimitRow),
_xlpm.NextIdx, _xlfn.IFNA(_xlfn.XMATCH(TRUE, (_xlpm.RangeA&lt;&gt;"")+(_xlpm.RangeB&lt;&gt;"")&gt;0, 0), ROWS(_xlpm.RangeA)+1),
_xlpm.ChildrenK, _xlfn.TAKE(_xlpm.RangeK, _xlpm.NextIdx-1),
_xlpm.SumK, SUM(IFERROR(_xlpm.ChildrenK*1, 0)),
IFERROR(_xlpm.SumK * N($E10), 0)
),
IF(TRIM($C10)="労務費",
IFERROR(IF(N($F10)&gt;0, N($F10)*N($I10), IF(N($G10)&gt;0, (1/N($G10))*N($I10), 0)), 0),
IFERROR(IF(N($E10)=0, 1, N($E10)) * N($I10), 0)
)
)
)</f>
        <v>0</v>
      </c>
      <c r="L10" s="78"/>
      <c r="M10" s="167"/>
      <c r="N10" s="78"/>
      <c r="O10" s="78"/>
      <c r="P10" s="78"/>
      <c r="Q10" s="78"/>
      <c r="R10" s="78"/>
      <c r="S10" s="78"/>
      <c r="T10" s="78"/>
      <c r="U10" s="78"/>
      <c r="V10" s="88"/>
      <c r="W10" s="348"/>
      <c r="X10" s="348"/>
      <c r="Y10" s="348"/>
      <c r="Z10" s="348"/>
      <c r="AA10" s="348"/>
      <c r="AB10" s="348"/>
      <c r="AC10" s="348"/>
      <c r="AD10" s="348"/>
      <c r="AE10" s="348"/>
      <c r="AF10" s="349"/>
      <c r="AG10" s="349"/>
      <c r="AH10" s="349"/>
      <c r="AI10" s="349"/>
      <c r="AJ10" s="349"/>
      <c r="AK10" s="349"/>
      <c r="AL10" s="349"/>
      <c r="AM10" s="349"/>
      <c r="AN10" s="349"/>
      <c r="AO10" s="349"/>
      <c r="AP10" s="349"/>
      <c r="AQ10" s="349"/>
      <c r="AR10" s="349"/>
      <c r="AS10" s="349"/>
      <c r="AT10" s="349"/>
      <c r="AU10" s="349"/>
      <c r="AV10" s="349"/>
      <c r="AW10" s="349"/>
      <c r="AX10" s="349"/>
      <c r="AY10" s="349"/>
      <c r="AZ10" s="88"/>
      <c r="BA10" s="78"/>
      <c r="BB10" s="78"/>
      <c r="BC10" s="78"/>
      <c r="BD10" s="78"/>
      <c r="BE10" s="78"/>
      <c r="BF10" s="38"/>
      <c r="BG10" s="38"/>
      <c r="BH10" s="38"/>
      <c r="BI10" s="38"/>
      <c r="BJ10" s="38"/>
      <c r="BK10" s="38"/>
    </row>
    <row r="11" spans="1:63" s="77" customFormat="1" ht="17.75" customHeight="1" x14ac:dyDescent="0.35">
      <c r="A11" s="169"/>
      <c r="B11" s="170"/>
      <c r="C11" s="175"/>
      <c r="D11" s="168"/>
      <c r="E11" s="170"/>
      <c r="F11" s="168"/>
      <c r="G11" s="168"/>
      <c r="H11" s="176"/>
      <c r="I11" s="172" t="str" cm="1">
        <f t="array" ref="I11">IF(AND(TRIM(C11)="", OR(A11&lt;&gt;"", B11&lt;&gt;"")),
_xlfn.LET(
_xlpm.安全壁, MATCH("材料費*", $J:$J, 0)-1,
_xlpm.範囲C, C12:INDEX($C:$C, _xlpm.安全壁),
_xlpm.範囲K, K12:INDEX($K:$K, _xlpm.安全壁),
_xlpm.次工程, _xlfn.IFNA(_xlfn.XMATCH(TRUE, (B12:INDEX($B:$B, _xlpm.安全壁)&lt;&gt;"")+(A12:INDEX($A:$A, _xlpm.安全壁)&lt;&gt;"")&gt;0, 0), ROWS(_xlpm.範囲C)+1),
_xlpm.子C, _xlfn.TAKE(_xlpm.範囲C, _xlpm.次工程-1),
_xlpm.子K, _xlfn.TAKE(_xlpm.範囲K, _xlpm.次工程-1),
SUMPRODUCT(((TRIM(_xlpm.子C)="材料費")+(TRIM(_xlpm.子C)="労務費")) * IFERROR(_xlpm.子K*1, 0))
),
""
)</f>
        <v/>
      </c>
      <c r="J11" s="173"/>
      <c r="K11" s="174" cm="1">
        <f t="array" ref="K11">IF(AND($A11="", $B11="", $C11=""), 0,
IF($B11&lt;&gt;"",
_xlfn.LET(
_xlpm.LimitRow, IFERROR(MATCH("材料費*", $J:$J, 0)-1, 10000),
_xlpm.RangeA, A12:INDEX($A:$A, _xlpm.LimitRow),
_xlpm.RangeB, B12:INDEX($B:$B, _xlpm.LimitRow),
_xlpm.RangeK, K12:INDEX($K:$K, _xlpm.LimitRow),
_xlpm.NextIdx, _xlfn.IFNA(_xlfn.XMATCH(TRUE, (_xlpm.RangeA&lt;&gt;"")+(_xlpm.RangeB&lt;&gt;"")&gt;0, 0), ROWS(_xlpm.RangeA)+1),
_xlpm.ChildrenK, _xlfn.TAKE(_xlpm.RangeK, _xlpm.NextIdx-1),
_xlpm.SumK, SUM(IFERROR(_xlpm.ChildrenK*1, 0)),
IFERROR(_xlpm.SumK * N($E11), 0)
),
IF(TRIM($C11)="労務費",
IFERROR(IF(N($F11)&gt;0, N($F11)*N($I11), IF(N($G11)&gt;0, (1/N($G11))*N($I11), 0)), 0),
IFERROR(IF(N($E11)=0, 1, N($E11)) * N($I11), 0)
)
)
)</f>
        <v>0</v>
      </c>
      <c r="L11" s="78"/>
      <c r="M11" s="167"/>
      <c r="N11" s="78"/>
      <c r="O11" s="78"/>
      <c r="P11" s="78"/>
      <c r="Q11" s="78"/>
      <c r="R11" s="78"/>
      <c r="S11" s="78"/>
      <c r="T11" s="78"/>
      <c r="U11" s="78"/>
      <c r="V11" s="88"/>
      <c r="W11" s="348"/>
      <c r="X11" s="348"/>
      <c r="Y11" s="348"/>
      <c r="Z11" s="348"/>
      <c r="AA11" s="348"/>
      <c r="AB11" s="348"/>
      <c r="AC11" s="348"/>
      <c r="AD11" s="348"/>
      <c r="AE11" s="348"/>
      <c r="AF11" s="349"/>
      <c r="AG11" s="349"/>
      <c r="AH11" s="349"/>
      <c r="AI11" s="349"/>
      <c r="AJ11" s="349"/>
      <c r="AK11" s="349"/>
      <c r="AL11" s="349"/>
      <c r="AM11" s="349"/>
      <c r="AN11" s="349"/>
      <c r="AO11" s="349"/>
      <c r="AP11" s="349"/>
      <c r="AQ11" s="349"/>
      <c r="AR11" s="349"/>
      <c r="AS11" s="349"/>
      <c r="AT11" s="349"/>
      <c r="AU11" s="349"/>
      <c r="AV11" s="349"/>
      <c r="AW11" s="349"/>
      <c r="AX11" s="349"/>
      <c r="AY11" s="349"/>
      <c r="AZ11" s="88"/>
      <c r="BA11" s="78"/>
      <c r="BB11" s="78"/>
      <c r="BC11" s="78"/>
      <c r="BD11" s="78"/>
      <c r="BE11" s="78"/>
      <c r="BF11" s="38"/>
      <c r="BG11" s="38"/>
      <c r="BH11" s="38"/>
      <c r="BI11" s="38"/>
      <c r="BJ11" s="38"/>
      <c r="BK11" s="38"/>
    </row>
    <row r="12" spans="1:63" s="77" customFormat="1" ht="17.75" customHeight="1" x14ac:dyDescent="0.35">
      <c r="A12" s="169"/>
      <c r="B12" s="170"/>
      <c r="C12" s="175"/>
      <c r="D12" s="168"/>
      <c r="E12" s="170"/>
      <c r="F12" s="168"/>
      <c r="G12" s="168"/>
      <c r="H12" s="176"/>
      <c r="I12" s="172" t="str" cm="1">
        <f t="array" ref="I12">IF(AND(TRIM(C12)="", OR(A12&lt;&gt;"", B12&lt;&gt;"")),
_xlfn.LET(
_xlpm.安全壁, MATCH("材料費*", $J:$J, 0)-1,
_xlpm.範囲C, C13:INDEX($C:$C, _xlpm.安全壁),
_xlpm.範囲K, K13:INDEX($K:$K, _xlpm.安全壁),
_xlpm.次工程, _xlfn.IFNA(_xlfn.XMATCH(TRUE, (B13:INDEX($B:$B, _xlpm.安全壁)&lt;&gt;"")+(A13:INDEX($A:$A, _xlpm.安全壁)&lt;&gt;"")&gt;0, 0), ROWS(_xlpm.範囲C)+1),
_xlpm.子C, _xlfn.TAKE(_xlpm.範囲C, _xlpm.次工程-1),
_xlpm.子K, _xlfn.TAKE(_xlpm.範囲K, _xlpm.次工程-1),
SUMPRODUCT(((TRIM(_xlpm.子C)="材料費")+(TRIM(_xlpm.子C)="労務費")) * IFERROR(_xlpm.子K*1, 0))
),
""
)</f>
        <v/>
      </c>
      <c r="J12" s="173"/>
      <c r="K12" s="174" cm="1">
        <f t="array" ref="K12">IF(AND($A12="", $B12="", $C12=""), 0,
IF($B12&lt;&gt;"",
_xlfn.LET(
_xlpm.LimitRow, IFERROR(MATCH("材料費*", $J:$J, 0)-1, 10000),
_xlpm.RangeA, A13:INDEX($A:$A, _xlpm.LimitRow),
_xlpm.RangeB, B13:INDEX($B:$B, _xlpm.LimitRow),
_xlpm.RangeK, K13:INDEX($K:$K, _xlpm.LimitRow),
_xlpm.NextIdx, _xlfn.IFNA(_xlfn.XMATCH(TRUE, (_xlpm.RangeA&lt;&gt;"")+(_xlpm.RangeB&lt;&gt;"")&gt;0, 0), ROWS(_xlpm.RangeA)+1),
_xlpm.ChildrenK, _xlfn.TAKE(_xlpm.RangeK, _xlpm.NextIdx-1),
_xlpm.SumK, SUM(IFERROR(_xlpm.ChildrenK*1, 0)),
IFERROR(_xlpm.SumK * N($E12), 0)
),
IF(TRIM($C12)="労務費",
IFERROR(IF(N($F12)&gt;0, N($F12)*N($I12), IF(N($G12)&gt;0, (1/N($G12))*N($I12), 0)), 0),
IFERROR(IF(N($E12)=0, 1, N($E12)) * N($I12), 0)
)
)
)</f>
        <v>0</v>
      </c>
      <c r="L12" s="78"/>
      <c r="M12" s="167"/>
      <c r="N12" s="78"/>
      <c r="O12" s="78"/>
      <c r="P12" s="78"/>
      <c r="Q12" s="78"/>
      <c r="R12" s="78"/>
      <c r="S12" s="78"/>
      <c r="T12" s="78"/>
      <c r="U12" s="78"/>
      <c r="V12" s="88"/>
      <c r="W12" s="348"/>
      <c r="X12" s="348"/>
      <c r="Y12" s="348"/>
      <c r="Z12" s="348"/>
      <c r="AA12" s="348"/>
      <c r="AB12" s="348"/>
      <c r="AC12" s="348"/>
      <c r="AD12" s="348"/>
      <c r="AE12" s="348"/>
      <c r="AF12" s="349"/>
      <c r="AG12" s="349"/>
      <c r="AH12" s="349"/>
      <c r="AI12" s="349"/>
      <c r="AJ12" s="349"/>
      <c r="AK12" s="349"/>
      <c r="AL12" s="349"/>
      <c r="AM12" s="349"/>
      <c r="AN12" s="349"/>
      <c r="AO12" s="349"/>
      <c r="AP12" s="349"/>
      <c r="AQ12" s="349"/>
      <c r="AR12" s="349"/>
      <c r="AS12" s="349"/>
      <c r="AT12" s="349"/>
      <c r="AU12" s="349"/>
      <c r="AV12" s="349"/>
      <c r="AW12" s="349"/>
      <c r="AX12" s="349"/>
      <c r="AY12" s="349"/>
      <c r="AZ12" s="88"/>
      <c r="BA12" s="78"/>
      <c r="BB12" s="78"/>
      <c r="BC12" s="78"/>
      <c r="BD12" s="78"/>
      <c r="BE12" s="78"/>
      <c r="BF12" s="38"/>
      <c r="BG12" s="38"/>
      <c r="BH12" s="38"/>
      <c r="BI12" s="38"/>
      <c r="BJ12" s="38"/>
      <c r="BK12" s="38"/>
    </row>
    <row r="13" spans="1:63" s="77" customFormat="1" ht="17.75" customHeight="1" x14ac:dyDescent="0.35">
      <c r="A13" s="169"/>
      <c r="B13" s="170"/>
      <c r="C13" s="175"/>
      <c r="D13" s="168"/>
      <c r="E13" s="170"/>
      <c r="F13" s="168"/>
      <c r="G13" s="168"/>
      <c r="H13" s="176"/>
      <c r="I13" s="172" t="str" cm="1">
        <f t="array" ref="I13">IF(AND(TRIM(C13)="", OR(A13&lt;&gt;"", B13&lt;&gt;"")),
_xlfn.LET(
_xlpm.安全壁, MATCH("材料費*", $J:$J, 0)-1,
_xlpm.範囲C, C14:INDEX($C:$C, _xlpm.安全壁),
_xlpm.範囲K, K14:INDEX($K:$K, _xlpm.安全壁),
_xlpm.次工程, _xlfn.IFNA(_xlfn.XMATCH(TRUE, (B14:INDEX($B:$B, _xlpm.安全壁)&lt;&gt;"")+(A14:INDEX($A:$A, _xlpm.安全壁)&lt;&gt;"")&gt;0, 0), ROWS(_xlpm.範囲C)+1),
_xlpm.子C, _xlfn.TAKE(_xlpm.範囲C, _xlpm.次工程-1),
_xlpm.子K, _xlfn.TAKE(_xlpm.範囲K, _xlpm.次工程-1),
SUMPRODUCT(((TRIM(_xlpm.子C)="材料費")+(TRIM(_xlpm.子C)="労務費")) * IFERROR(_xlpm.子K*1, 0))
),
""
)</f>
        <v/>
      </c>
      <c r="J13" s="173"/>
      <c r="K13" s="174" cm="1">
        <f t="array" ref="K13">IF(AND($A13="", $B13="", $C13=""), 0,
IF($B13&lt;&gt;"",
_xlfn.LET(
_xlpm.LimitRow, IFERROR(MATCH("材料費*", $J:$J, 0)-1, 10000),
_xlpm.RangeA, A14:INDEX($A:$A, _xlpm.LimitRow),
_xlpm.RangeB, B14:INDEX($B:$B, _xlpm.LimitRow),
_xlpm.RangeK, K14:INDEX($K:$K, _xlpm.LimitRow),
_xlpm.NextIdx, _xlfn.IFNA(_xlfn.XMATCH(TRUE, (_xlpm.RangeA&lt;&gt;"")+(_xlpm.RangeB&lt;&gt;"")&gt;0, 0), ROWS(_xlpm.RangeA)+1),
_xlpm.ChildrenK, _xlfn.TAKE(_xlpm.RangeK, _xlpm.NextIdx-1),
_xlpm.SumK, SUM(IFERROR(_xlpm.ChildrenK*1, 0)),
IFERROR(_xlpm.SumK * N($E13), 0)
),
IF(TRIM($C13)="労務費",
IFERROR(IF(N($F13)&gt;0, N($F13)*N($I13), IF(N($G13)&gt;0, (1/N($G13))*N($I13), 0)), 0),
IFERROR(IF(N($E13)=0, 1, N($E13)) * N($I13), 0)
)
)
)</f>
        <v>0</v>
      </c>
      <c r="L13" s="78"/>
      <c r="M13" s="167"/>
      <c r="N13" s="78"/>
      <c r="O13" s="78"/>
      <c r="P13" s="78"/>
      <c r="Q13" s="78"/>
      <c r="R13" s="78"/>
      <c r="S13" s="78"/>
      <c r="T13" s="78"/>
      <c r="U13" s="78"/>
      <c r="V13" s="88"/>
      <c r="W13" s="348"/>
      <c r="X13" s="348"/>
      <c r="Y13" s="348"/>
      <c r="Z13" s="348"/>
      <c r="AA13" s="348"/>
      <c r="AB13" s="348"/>
      <c r="AC13" s="348"/>
      <c r="AD13" s="348"/>
      <c r="AE13" s="348"/>
      <c r="AF13" s="349"/>
      <c r="AG13" s="349"/>
      <c r="AH13" s="349"/>
      <c r="AI13" s="349"/>
      <c r="AJ13" s="349"/>
      <c r="AK13" s="349"/>
      <c r="AL13" s="349"/>
      <c r="AM13" s="349"/>
      <c r="AN13" s="349"/>
      <c r="AO13" s="349"/>
      <c r="AP13" s="349"/>
      <c r="AQ13" s="349"/>
      <c r="AR13" s="349"/>
      <c r="AS13" s="349"/>
      <c r="AT13" s="349"/>
      <c r="AU13" s="349"/>
      <c r="AV13" s="349"/>
      <c r="AW13" s="349"/>
      <c r="AX13" s="349"/>
      <c r="AY13" s="349"/>
      <c r="AZ13" s="88"/>
      <c r="BA13" s="78"/>
      <c r="BB13" s="78"/>
      <c r="BC13" s="78"/>
      <c r="BD13" s="78"/>
      <c r="BE13" s="78"/>
      <c r="BF13" s="38"/>
      <c r="BG13" s="38"/>
      <c r="BH13" s="38"/>
      <c r="BI13" s="38"/>
      <c r="BJ13" s="38"/>
      <c r="BK13" s="38"/>
    </row>
    <row r="14" spans="1:63" s="77" customFormat="1" ht="17.75" customHeight="1" x14ac:dyDescent="0.35">
      <c r="A14" s="169"/>
      <c r="B14" s="170"/>
      <c r="C14" s="175"/>
      <c r="D14" s="168"/>
      <c r="E14" s="170"/>
      <c r="F14" s="168"/>
      <c r="G14" s="168"/>
      <c r="H14" s="176"/>
      <c r="I14" s="172" t="str" cm="1">
        <f t="array" ref="I14">IF(AND(TRIM(C14)="", OR(A14&lt;&gt;"", B14&lt;&gt;"")),
_xlfn.LET(
_xlpm.安全壁, MATCH("材料費*", $J:$J, 0)-1,
_xlpm.範囲C, C15:INDEX($C:$C, _xlpm.安全壁),
_xlpm.範囲K, K15:INDEX($K:$K, _xlpm.安全壁),
_xlpm.次工程, _xlfn.IFNA(_xlfn.XMATCH(TRUE, (B15:INDEX($B:$B, _xlpm.安全壁)&lt;&gt;"")+(A15:INDEX($A:$A, _xlpm.安全壁)&lt;&gt;"")&gt;0, 0), ROWS(_xlpm.範囲C)+1),
_xlpm.子C, _xlfn.TAKE(_xlpm.範囲C, _xlpm.次工程-1),
_xlpm.子K, _xlfn.TAKE(_xlpm.範囲K, _xlpm.次工程-1),
SUMPRODUCT(((TRIM(_xlpm.子C)="材料費")+(TRIM(_xlpm.子C)="労務費")) * IFERROR(_xlpm.子K*1, 0))
),
""
)</f>
        <v/>
      </c>
      <c r="J14" s="173"/>
      <c r="K14" s="174" cm="1">
        <f t="array" ref="K14">IF(AND($A14="", $B14="", $C14=""), 0,
IF($B14&lt;&gt;"",
_xlfn.LET(
_xlpm.LimitRow, IFERROR(MATCH("材料費*", $J:$J, 0)-1, 10000),
_xlpm.RangeA, A15:INDEX($A:$A, _xlpm.LimitRow),
_xlpm.RangeB, B15:INDEX($B:$B, _xlpm.LimitRow),
_xlpm.RangeK, K15:INDEX($K:$K, _xlpm.LimitRow),
_xlpm.NextIdx, _xlfn.IFNA(_xlfn.XMATCH(TRUE, (_xlpm.RangeA&lt;&gt;"")+(_xlpm.RangeB&lt;&gt;"")&gt;0, 0), ROWS(_xlpm.RangeA)+1),
_xlpm.ChildrenK, _xlfn.TAKE(_xlpm.RangeK, _xlpm.NextIdx-1),
_xlpm.SumK, SUM(IFERROR(_xlpm.ChildrenK*1, 0)),
IFERROR(_xlpm.SumK * N($E14), 0)
),
IF(TRIM($C14)="労務費",
IFERROR(IF(N($F14)&gt;0, N($F14)*N($I14), IF(N($G14)&gt;0, (1/N($G14))*N($I14), 0)), 0),
IFERROR(IF(N($E14)=0, 1, N($E14)) * N($I14), 0)
)
)
)</f>
        <v>0</v>
      </c>
      <c r="L14" s="78"/>
      <c r="M14" s="167"/>
      <c r="N14" s="78"/>
      <c r="O14" s="78"/>
      <c r="P14" s="78"/>
      <c r="Q14" s="78"/>
      <c r="R14" s="78"/>
      <c r="S14" s="78"/>
      <c r="T14" s="78"/>
      <c r="U14" s="78"/>
      <c r="V14" s="88"/>
      <c r="W14" s="348"/>
      <c r="X14" s="348"/>
      <c r="Y14" s="348"/>
      <c r="Z14" s="348"/>
      <c r="AA14" s="348"/>
      <c r="AB14" s="348"/>
      <c r="AC14" s="348"/>
      <c r="AD14" s="348"/>
      <c r="AE14" s="348"/>
      <c r="AF14" s="349"/>
      <c r="AG14" s="349"/>
      <c r="AH14" s="349"/>
      <c r="AI14" s="349"/>
      <c r="AJ14" s="349"/>
      <c r="AK14" s="349"/>
      <c r="AL14" s="349"/>
      <c r="AM14" s="349"/>
      <c r="AN14" s="349"/>
      <c r="AO14" s="349"/>
      <c r="AP14" s="349"/>
      <c r="AQ14" s="349"/>
      <c r="AR14" s="349"/>
      <c r="AS14" s="349"/>
      <c r="AT14" s="349"/>
      <c r="AU14" s="349"/>
      <c r="AV14" s="349"/>
      <c r="AW14" s="349"/>
      <c r="AX14" s="349"/>
      <c r="AY14" s="349"/>
      <c r="AZ14" s="88"/>
      <c r="BA14" s="78"/>
      <c r="BB14" s="78"/>
      <c r="BC14" s="78"/>
      <c r="BD14" s="78"/>
      <c r="BE14" s="78"/>
      <c r="BF14" s="38"/>
      <c r="BG14" s="38"/>
      <c r="BH14" s="38"/>
      <c r="BI14" s="38"/>
      <c r="BJ14" s="38"/>
      <c r="BK14" s="38"/>
    </row>
    <row r="15" spans="1:63" s="77" customFormat="1" ht="17.75" customHeight="1" x14ac:dyDescent="0.35">
      <c r="A15" s="169"/>
      <c r="B15" s="170"/>
      <c r="C15" s="175"/>
      <c r="D15" s="168"/>
      <c r="E15" s="170"/>
      <c r="F15" s="168"/>
      <c r="G15" s="168"/>
      <c r="H15" s="176"/>
      <c r="I15" s="172" t="str" cm="1">
        <f t="array" ref="I15">IF(AND(TRIM(C15)="", OR(A15&lt;&gt;"", B15&lt;&gt;"")),
_xlfn.LET(
_xlpm.安全壁, MATCH("材料費*", $J:$J, 0)-1,
_xlpm.範囲C, C16:INDEX($C:$C, _xlpm.安全壁),
_xlpm.範囲K, K16:INDEX($K:$K, _xlpm.安全壁),
_xlpm.次工程, _xlfn.IFNA(_xlfn.XMATCH(TRUE, (B16:INDEX($B:$B, _xlpm.安全壁)&lt;&gt;"")+(A16:INDEX($A:$A, _xlpm.安全壁)&lt;&gt;"")&gt;0, 0), ROWS(_xlpm.範囲C)+1),
_xlpm.子C, _xlfn.TAKE(_xlpm.範囲C, _xlpm.次工程-1),
_xlpm.子K, _xlfn.TAKE(_xlpm.範囲K, _xlpm.次工程-1),
SUMPRODUCT(((TRIM(_xlpm.子C)="材料費")+(TRIM(_xlpm.子C)="労務費")) * IFERROR(_xlpm.子K*1, 0))
),
""
)</f>
        <v/>
      </c>
      <c r="J15" s="173"/>
      <c r="K15" s="174" cm="1">
        <f t="array" ref="K15">IF(AND($A15="", $B15="", $C15=""), 0,
IF($B15&lt;&gt;"",
_xlfn.LET(
_xlpm.LimitRow, IFERROR(MATCH("材料費*", $J:$J, 0)-1, 10000),
_xlpm.RangeA, A16:INDEX($A:$A, _xlpm.LimitRow),
_xlpm.RangeB, B16:INDEX($B:$B, _xlpm.LimitRow),
_xlpm.RangeK, K16:INDEX($K:$K, _xlpm.LimitRow),
_xlpm.NextIdx, _xlfn.IFNA(_xlfn.XMATCH(TRUE, (_xlpm.RangeA&lt;&gt;"")+(_xlpm.RangeB&lt;&gt;"")&gt;0, 0), ROWS(_xlpm.RangeA)+1),
_xlpm.ChildrenK, _xlfn.TAKE(_xlpm.RangeK, _xlpm.NextIdx-1),
_xlpm.SumK, SUM(IFERROR(_xlpm.ChildrenK*1, 0)),
IFERROR(_xlpm.SumK * N($E15), 0)
),
IF(TRIM($C15)="労務費",
IFERROR(IF(N($F15)&gt;0, N($F15)*N($I15), IF(N($G15)&gt;0, (1/N($G15))*N($I15), 0)), 0),
IFERROR(IF(N($E15)=0, 1, N($E15)) * N($I15), 0)
)
)
)</f>
        <v>0</v>
      </c>
      <c r="L15" s="78"/>
      <c r="M15" s="167"/>
      <c r="N15" s="78"/>
      <c r="O15" s="78"/>
      <c r="P15" s="78"/>
      <c r="Q15" s="78"/>
      <c r="R15" s="78"/>
      <c r="S15" s="78"/>
      <c r="T15" s="78"/>
      <c r="U15" s="78"/>
      <c r="V15" s="88"/>
      <c r="W15" s="348"/>
      <c r="X15" s="348"/>
      <c r="Y15" s="348"/>
      <c r="Z15" s="348"/>
      <c r="AA15" s="348"/>
      <c r="AB15" s="348"/>
      <c r="AC15" s="348"/>
      <c r="AD15" s="348"/>
      <c r="AE15" s="348"/>
      <c r="AF15" s="349"/>
      <c r="AG15" s="349"/>
      <c r="AH15" s="349"/>
      <c r="AI15" s="349"/>
      <c r="AJ15" s="349"/>
      <c r="AK15" s="349"/>
      <c r="AL15" s="349"/>
      <c r="AM15" s="349"/>
      <c r="AN15" s="349"/>
      <c r="AO15" s="349"/>
      <c r="AP15" s="349"/>
      <c r="AQ15" s="349"/>
      <c r="AR15" s="349"/>
      <c r="AS15" s="349"/>
      <c r="AT15" s="349"/>
      <c r="AU15" s="349"/>
      <c r="AV15" s="349"/>
      <c r="AW15" s="349"/>
      <c r="AX15" s="349"/>
      <c r="AY15" s="349"/>
      <c r="AZ15" s="88"/>
      <c r="BA15" s="78"/>
      <c r="BB15" s="78"/>
      <c r="BC15" s="78"/>
      <c r="BD15" s="78"/>
      <c r="BE15" s="78"/>
      <c r="BF15" s="38"/>
      <c r="BG15" s="38"/>
      <c r="BH15" s="38"/>
      <c r="BI15" s="38"/>
      <c r="BJ15" s="38"/>
      <c r="BK15" s="38"/>
    </row>
    <row r="16" spans="1:63" s="77" customFormat="1" ht="17.75" customHeight="1" x14ac:dyDescent="0.35">
      <c r="A16" s="169"/>
      <c r="B16" s="170"/>
      <c r="C16" s="175"/>
      <c r="D16" s="168"/>
      <c r="E16" s="170"/>
      <c r="F16" s="168"/>
      <c r="G16" s="168"/>
      <c r="H16" s="176"/>
      <c r="I16" s="172" t="str" cm="1">
        <f t="array" ref="I16">IF(AND(TRIM(C16)="", OR(A16&lt;&gt;"", B16&lt;&gt;"")),
_xlfn.LET(
_xlpm.安全壁, MATCH("材料費*", $J:$J, 0)-1,
_xlpm.範囲C, C17:INDEX($C:$C, _xlpm.安全壁),
_xlpm.範囲K, K17:INDEX($K:$K, _xlpm.安全壁),
_xlpm.次工程, _xlfn.IFNA(_xlfn.XMATCH(TRUE, (B17:INDEX($B:$B, _xlpm.安全壁)&lt;&gt;"")+(A17:INDEX($A:$A, _xlpm.安全壁)&lt;&gt;"")&gt;0, 0), ROWS(_xlpm.範囲C)+1),
_xlpm.子C, _xlfn.TAKE(_xlpm.範囲C, _xlpm.次工程-1),
_xlpm.子K, _xlfn.TAKE(_xlpm.範囲K, _xlpm.次工程-1),
SUMPRODUCT(((TRIM(_xlpm.子C)="材料費")+(TRIM(_xlpm.子C)="労務費")) * IFERROR(_xlpm.子K*1, 0))
),
""
)</f>
        <v/>
      </c>
      <c r="J16" s="173"/>
      <c r="K16" s="174" cm="1">
        <f t="array" ref="K16">IF(AND($A16="", $B16="", $C16=""), 0,
IF($B16&lt;&gt;"",
_xlfn.LET(
_xlpm.LimitRow, IFERROR(MATCH("材料費*", $J:$J, 0)-1, 10000),
_xlpm.RangeA, A17:INDEX($A:$A, _xlpm.LimitRow),
_xlpm.RangeB, B17:INDEX($B:$B, _xlpm.LimitRow),
_xlpm.RangeK, K17:INDEX($K:$K, _xlpm.LimitRow),
_xlpm.NextIdx, _xlfn.IFNA(_xlfn.XMATCH(TRUE, (_xlpm.RangeA&lt;&gt;"")+(_xlpm.RangeB&lt;&gt;"")&gt;0, 0), ROWS(_xlpm.RangeA)+1),
_xlpm.ChildrenK, _xlfn.TAKE(_xlpm.RangeK, _xlpm.NextIdx-1),
_xlpm.SumK, SUM(IFERROR(_xlpm.ChildrenK*1, 0)),
IFERROR(_xlpm.SumK * N($E16), 0)
),
IF(TRIM($C16)="労務費",
IFERROR(IF(N($F16)&gt;0, N($F16)*N($I16), IF(N($G16)&gt;0, (1/N($G16))*N($I16), 0)), 0),
IFERROR(IF(N($E16)=0, 1, N($E16)) * N($I16), 0)
)
)
)</f>
        <v>0</v>
      </c>
      <c r="L16" s="78"/>
      <c r="M16" s="167"/>
      <c r="N16" s="78"/>
      <c r="O16" s="78"/>
      <c r="P16" s="78"/>
      <c r="Q16" s="78"/>
      <c r="R16" s="78"/>
      <c r="S16" s="78"/>
      <c r="T16" s="78"/>
      <c r="U16" s="78"/>
      <c r="V16" s="88"/>
      <c r="W16" s="348"/>
      <c r="X16" s="348"/>
      <c r="Y16" s="348"/>
      <c r="Z16" s="348"/>
      <c r="AA16" s="348"/>
      <c r="AB16" s="348"/>
      <c r="AC16" s="348"/>
      <c r="AD16" s="348"/>
      <c r="AE16" s="348"/>
      <c r="AF16" s="349"/>
      <c r="AG16" s="349"/>
      <c r="AH16" s="349"/>
      <c r="AI16" s="349"/>
      <c r="AJ16" s="349"/>
      <c r="AK16" s="349"/>
      <c r="AL16" s="349"/>
      <c r="AM16" s="349"/>
      <c r="AN16" s="349"/>
      <c r="AO16" s="349"/>
      <c r="AP16" s="349"/>
      <c r="AQ16" s="349"/>
      <c r="AR16" s="349"/>
      <c r="AS16" s="349"/>
      <c r="AT16" s="349"/>
      <c r="AU16" s="349"/>
      <c r="AV16" s="349"/>
      <c r="AW16" s="349"/>
      <c r="AX16" s="349"/>
      <c r="AY16" s="349"/>
      <c r="AZ16" s="88"/>
      <c r="BA16" s="78"/>
      <c r="BB16" s="78"/>
      <c r="BC16" s="78"/>
      <c r="BD16" s="78"/>
      <c r="BE16" s="78"/>
      <c r="BF16" s="38"/>
      <c r="BG16" s="38"/>
      <c r="BH16" s="38"/>
      <c r="BI16" s="38"/>
      <c r="BJ16" s="38"/>
      <c r="BK16" s="38"/>
    </row>
    <row r="17" spans="1:63" s="77" customFormat="1" ht="17.75" customHeight="1" x14ac:dyDescent="0.35">
      <c r="A17" s="169"/>
      <c r="B17" s="170"/>
      <c r="C17" s="175"/>
      <c r="D17" s="168"/>
      <c r="E17" s="170"/>
      <c r="F17" s="168"/>
      <c r="G17" s="168"/>
      <c r="H17" s="176"/>
      <c r="I17" s="172" t="str" cm="1">
        <f t="array" ref="I17">IF(AND(TRIM(C17)="", OR(A17&lt;&gt;"", B17&lt;&gt;"")),
_xlfn.LET(
_xlpm.安全壁, MATCH("材料費*", $J:$J, 0)-1,
_xlpm.範囲C, C18:INDEX($C:$C, _xlpm.安全壁),
_xlpm.範囲K, K18:INDEX($K:$K, _xlpm.安全壁),
_xlpm.次工程, _xlfn.IFNA(_xlfn.XMATCH(TRUE, (B18:INDEX($B:$B, _xlpm.安全壁)&lt;&gt;"")+(A18:INDEX($A:$A, _xlpm.安全壁)&lt;&gt;"")&gt;0, 0), ROWS(_xlpm.範囲C)+1),
_xlpm.子C, _xlfn.TAKE(_xlpm.範囲C, _xlpm.次工程-1),
_xlpm.子K, _xlfn.TAKE(_xlpm.範囲K, _xlpm.次工程-1),
SUMPRODUCT(((TRIM(_xlpm.子C)="材料費")+(TRIM(_xlpm.子C)="労務費")) * IFERROR(_xlpm.子K*1, 0))
),
""
)</f>
        <v/>
      </c>
      <c r="J17" s="173"/>
      <c r="K17" s="174" cm="1">
        <f t="array" ref="K17">IF(AND($A17="", $B17="", $C17=""), 0,
IF($B17&lt;&gt;"",
_xlfn.LET(
_xlpm.LimitRow, IFERROR(MATCH("材料費*", $J:$J, 0)-1, 10000),
_xlpm.RangeA, A18:INDEX($A:$A, _xlpm.LimitRow),
_xlpm.RangeB, B18:INDEX($B:$B, _xlpm.LimitRow),
_xlpm.RangeK, K18:INDEX($K:$K, _xlpm.LimitRow),
_xlpm.NextIdx, _xlfn.IFNA(_xlfn.XMATCH(TRUE, (_xlpm.RangeA&lt;&gt;"")+(_xlpm.RangeB&lt;&gt;"")&gt;0, 0), ROWS(_xlpm.RangeA)+1),
_xlpm.ChildrenK, _xlfn.TAKE(_xlpm.RangeK, _xlpm.NextIdx-1),
_xlpm.SumK, SUM(IFERROR(_xlpm.ChildrenK*1, 0)),
IFERROR(_xlpm.SumK * N($E17), 0)
),
IF(TRIM($C17)="労務費",
IFERROR(IF(N($F17)&gt;0, N($F17)*N($I17), IF(N($G17)&gt;0, (1/N($G17))*N($I17), 0)), 0),
IFERROR(IF(N($E17)=0, 1, N($E17)) * N($I17), 0)
)
)
)</f>
        <v>0</v>
      </c>
      <c r="L17" s="78"/>
      <c r="M17" s="167"/>
      <c r="N17" s="78"/>
      <c r="O17" s="78"/>
      <c r="P17" s="78"/>
      <c r="Q17" s="78"/>
      <c r="R17" s="78"/>
      <c r="S17" s="78"/>
      <c r="T17" s="78"/>
      <c r="U17" s="78"/>
      <c r="V17" s="88"/>
      <c r="W17" s="348"/>
      <c r="X17" s="348"/>
      <c r="Y17" s="348"/>
      <c r="Z17" s="348"/>
      <c r="AA17" s="348"/>
      <c r="AB17" s="348"/>
      <c r="AC17" s="348"/>
      <c r="AD17" s="348"/>
      <c r="AE17" s="348"/>
      <c r="AF17" s="349"/>
      <c r="AG17" s="349"/>
      <c r="AH17" s="349"/>
      <c r="AI17" s="349"/>
      <c r="AJ17" s="349"/>
      <c r="AK17" s="349"/>
      <c r="AL17" s="349"/>
      <c r="AM17" s="349"/>
      <c r="AN17" s="349"/>
      <c r="AO17" s="349"/>
      <c r="AP17" s="349"/>
      <c r="AQ17" s="349"/>
      <c r="AR17" s="349"/>
      <c r="AS17" s="349"/>
      <c r="AT17" s="349"/>
      <c r="AU17" s="349"/>
      <c r="AV17" s="349"/>
      <c r="AW17" s="349"/>
      <c r="AX17" s="349"/>
      <c r="AY17" s="349"/>
      <c r="AZ17" s="88"/>
      <c r="BA17" s="78"/>
      <c r="BB17" s="78"/>
      <c r="BC17" s="78"/>
      <c r="BD17" s="78"/>
      <c r="BE17" s="78"/>
      <c r="BF17" s="38"/>
      <c r="BG17" s="38"/>
      <c r="BH17" s="38"/>
      <c r="BI17" s="38"/>
      <c r="BJ17" s="38"/>
      <c r="BK17" s="38"/>
    </row>
    <row r="18" spans="1:63" s="77" customFormat="1" ht="17.75" customHeight="1" x14ac:dyDescent="0.35">
      <c r="A18" s="169"/>
      <c r="B18" s="170"/>
      <c r="C18" s="175"/>
      <c r="D18" s="168"/>
      <c r="E18" s="170"/>
      <c r="F18" s="168"/>
      <c r="G18" s="168"/>
      <c r="H18" s="176"/>
      <c r="I18" s="172" t="str" cm="1">
        <f t="array" ref="I18">IF(AND(TRIM(C18)="", OR(A18&lt;&gt;"", B18&lt;&gt;"")),
_xlfn.LET(
_xlpm.安全壁, MATCH("材料費*", $J:$J, 0)-1,
_xlpm.範囲C, C19:INDEX($C:$C, _xlpm.安全壁),
_xlpm.範囲K, K19:INDEX($K:$K, _xlpm.安全壁),
_xlpm.次工程, _xlfn.IFNA(_xlfn.XMATCH(TRUE, (B19:INDEX($B:$B, _xlpm.安全壁)&lt;&gt;"")+(A19:INDEX($A:$A, _xlpm.安全壁)&lt;&gt;"")&gt;0, 0), ROWS(_xlpm.範囲C)+1),
_xlpm.子C, _xlfn.TAKE(_xlpm.範囲C, _xlpm.次工程-1),
_xlpm.子K, _xlfn.TAKE(_xlpm.範囲K, _xlpm.次工程-1),
SUMPRODUCT(((TRIM(_xlpm.子C)="材料費")+(TRIM(_xlpm.子C)="労務費")) * IFERROR(_xlpm.子K*1, 0))
),
""
)</f>
        <v/>
      </c>
      <c r="J18" s="173"/>
      <c r="K18" s="174" cm="1">
        <f t="array" ref="K18">IF(AND($A18="", $B18="", $C18=""), 0,
IF($B18&lt;&gt;"",
_xlfn.LET(
_xlpm.LimitRow, IFERROR(MATCH("材料費*", $J:$J, 0)-1, 10000),
_xlpm.RangeA, A19:INDEX($A:$A, _xlpm.LimitRow),
_xlpm.RangeB, B19:INDEX($B:$B, _xlpm.LimitRow),
_xlpm.RangeK, K19:INDEX($K:$K, _xlpm.LimitRow),
_xlpm.NextIdx, _xlfn.IFNA(_xlfn.XMATCH(TRUE, (_xlpm.RangeA&lt;&gt;"")+(_xlpm.RangeB&lt;&gt;"")&gt;0, 0), ROWS(_xlpm.RangeA)+1),
_xlpm.ChildrenK, _xlfn.TAKE(_xlpm.RangeK, _xlpm.NextIdx-1),
_xlpm.SumK, SUM(IFERROR(_xlpm.ChildrenK*1, 0)),
IFERROR(_xlpm.SumK * N($E18), 0)
),
IF(TRIM($C18)="労務費",
IFERROR(IF(N($F18)&gt;0, N($F18)*N($I18), IF(N($G18)&gt;0, (1/N($G18))*N($I18), 0)), 0),
IFERROR(IF(N($E18)=0, 1, N($E18)) * N($I18), 0)
)
)
)</f>
        <v>0</v>
      </c>
      <c r="L18" s="78"/>
      <c r="M18" s="167"/>
      <c r="N18" s="78"/>
      <c r="O18" s="78"/>
      <c r="P18" s="78"/>
      <c r="Q18" s="78"/>
      <c r="R18" s="78"/>
      <c r="S18" s="78"/>
      <c r="T18" s="78"/>
      <c r="U18" s="78"/>
      <c r="V18" s="88"/>
      <c r="W18" s="348"/>
      <c r="X18" s="348"/>
      <c r="Y18" s="348"/>
      <c r="Z18" s="348"/>
      <c r="AA18" s="348"/>
      <c r="AB18" s="348"/>
      <c r="AC18" s="348"/>
      <c r="AD18" s="348"/>
      <c r="AE18" s="348"/>
      <c r="AF18" s="349"/>
      <c r="AG18" s="349"/>
      <c r="AH18" s="349"/>
      <c r="AI18" s="349"/>
      <c r="AJ18" s="349"/>
      <c r="AK18" s="349"/>
      <c r="AL18" s="349"/>
      <c r="AM18" s="349"/>
      <c r="AN18" s="349"/>
      <c r="AO18" s="349"/>
      <c r="AP18" s="349"/>
      <c r="AQ18" s="349"/>
      <c r="AR18" s="349"/>
      <c r="AS18" s="349"/>
      <c r="AT18" s="349"/>
      <c r="AU18" s="349"/>
      <c r="AV18" s="349"/>
      <c r="AW18" s="349"/>
      <c r="AX18" s="349"/>
      <c r="AY18" s="349"/>
      <c r="AZ18" s="88"/>
      <c r="BA18" s="78"/>
      <c r="BB18" s="78"/>
      <c r="BC18" s="78"/>
      <c r="BD18" s="78"/>
      <c r="BE18" s="78"/>
      <c r="BF18" s="38"/>
      <c r="BG18" s="38"/>
      <c r="BH18" s="38"/>
      <c r="BI18" s="38"/>
      <c r="BJ18" s="38"/>
      <c r="BK18" s="38"/>
    </row>
    <row r="19" spans="1:63" s="77" customFormat="1" ht="17.75" customHeight="1" x14ac:dyDescent="0.35">
      <c r="A19" s="169"/>
      <c r="B19" s="170"/>
      <c r="C19" s="175"/>
      <c r="D19" s="168"/>
      <c r="E19" s="170"/>
      <c r="F19" s="168"/>
      <c r="G19" s="168"/>
      <c r="H19" s="176"/>
      <c r="I19" s="172" t="str" cm="1">
        <f t="array" ref="I19">IF(AND(TRIM(C19)="", OR(A19&lt;&gt;"", B19&lt;&gt;"")),
_xlfn.LET(
_xlpm.安全壁, MATCH("材料費*", $J:$J, 0)-1,
_xlpm.範囲C, C20:INDEX($C:$C, _xlpm.安全壁),
_xlpm.範囲K, K20:INDEX($K:$K, _xlpm.安全壁),
_xlpm.次工程, _xlfn.IFNA(_xlfn.XMATCH(TRUE, (B20:INDEX($B:$B, _xlpm.安全壁)&lt;&gt;"")+(A20:INDEX($A:$A, _xlpm.安全壁)&lt;&gt;"")&gt;0, 0), ROWS(_xlpm.範囲C)+1),
_xlpm.子C, _xlfn.TAKE(_xlpm.範囲C, _xlpm.次工程-1),
_xlpm.子K, _xlfn.TAKE(_xlpm.範囲K, _xlpm.次工程-1),
SUMPRODUCT(((TRIM(_xlpm.子C)="材料費")+(TRIM(_xlpm.子C)="労務費")) * IFERROR(_xlpm.子K*1, 0))
),
""
)</f>
        <v/>
      </c>
      <c r="J19" s="173"/>
      <c r="K19" s="174" cm="1">
        <f t="array" ref="K19">IF(AND($A19="", $B19="", $C19=""), 0,
IF($B19&lt;&gt;"",
_xlfn.LET(
_xlpm.LimitRow, IFERROR(MATCH("材料費*", $J:$J, 0)-1, 10000),
_xlpm.RangeA, A20:INDEX($A:$A, _xlpm.LimitRow),
_xlpm.RangeB, B20:INDEX($B:$B, _xlpm.LimitRow),
_xlpm.RangeK, K20:INDEX($K:$K, _xlpm.LimitRow),
_xlpm.NextIdx, _xlfn.IFNA(_xlfn.XMATCH(TRUE, (_xlpm.RangeA&lt;&gt;"")+(_xlpm.RangeB&lt;&gt;"")&gt;0, 0), ROWS(_xlpm.RangeA)+1),
_xlpm.ChildrenK, _xlfn.TAKE(_xlpm.RangeK, _xlpm.NextIdx-1),
_xlpm.SumK, SUM(IFERROR(_xlpm.ChildrenK*1, 0)),
IFERROR(_xlpm.SumK * N($E19), 0)
),
IF(TRIM($C19)="労務費",
IFERROR(IF(N($F19)&gt;0, N($F19)*N($I19), IF(N($G19)&gt;0, (1/N($G19))*N($I19), 0)), 0),
IFERROR(IF(N($E19)=0, 1, N($E19)) * N($I19), 0)
)
)
)</f>
        <v>0</v>
      </c>
      <c r="L19" s="78"/>
      <c r="M19" s="167"/>
      <c r="N19" s="78"/>
      <c r="O19" s="78"/>
      <c r="P19" s="78"/>
      <c r="Q19" s="78"/>
      <c r="R19" s="78"/>
      <c r="S19" s="78"/>
      <c r="T19" s="78"/>
      <c r="U19" s="78"/>
      <c r="V19" s="88"/>
      <c r="W19" s="348"/>
      <c r="X19" s="348"/>
      <c r="Y19" s="348"/>
      <c r="Z19" s="348"/>
      <c r="AA19" s="348"/>
      <c r="AB19" s="348"/>
      <c r="AC19" s="348"/>
      <c r="AD19" s="348"/>
      <c r="AE19" s="348"/>
      <c r="AF19" s="349"/>
      <c r="AG19" s="349"/>
      <c r="AH19" s="349"/>
      <c r="AI19" s="349"/>
      <c r="AJ19" s="349"/>
      <c r="AK19" s="349"/>
      <c r="AL19" s="349"/>
      <c r="AM19" s="349"/>
      <c r="AN19" s="349"/>
      <c r="AO19" s="349"/>
      <c r="AP19" s="349"/>
      <c r="AQ19" s="349"/>
      <c r="AR19" s="349"/>
      <c r="AS19" s="349"/>
      <c r="AT19" s="349"/>
      <c r="AU19" s="349"/>
      <c r="AV19" s="349"/>
      <c r="AW19" s="349"/>
      <c r="AX19" s="349"/>
      <c r="AY19" s="349"/>
      <c r="AZ19" s="88"/>
      <c r="BA19" s="78"/>
      <c r="BB19" s="78"/>
      <c r="BC19" s="78"/>
      <c r="BD19" s="78"/>
      <c r="BE19" s="78"/>
      <c r="BF19" s="38"/>
      <c r="BG19" s="38"/>
      <c r="BH19" s="38"/>
      <c r="BI19" s="38"/>
      <c r="BJ19" s="38"/>
      <c r="BK19" s="38"/>
    </row>
    <row r="20" spans="1:63" s="77" customFormat="1" ht="17.75" customHeight="1" x14ac:dyDescent="0.35">
      <c r="A20" s="169"/>
      <c r="B20" s="170"/>
      <c r="C20" s="175"/>
      <c r="D20" s="168"/>
      <c r="E20" s="170"/>
      <c r="F20" s="168"/>
      <c r="G20" s="168"/>
      <c r="H20" s="176"/>
      <c r="I20" s="172" t="str" cm="1">
        <f t="array" ref="I20">IF(AND(TRIM(C20)="", OR(A20&lt;&gt;"", B20&lt;&gt;"")),
_xlfn.LET(
_xlpm.安全壁, MATCH("材料費*", $J:$J, 0)-1,
_xlpm.範囲C, C21:INDEX($C:$C, _xlpm.安全壁),
_xlpm.範囲K, K21:INDEX($K:$K, _xlpm.安全壁),
_xlpm.次工程, _xlfn.IFNA(_xlfn.XMATCH(TRUE, (B21:INDEX($B:$B, _xlpm.安全壁)&lt;&gt;"")+(A21:INDEX($A:$A, _xlpm.安全壁)&lt;&gt;"")&gt;0, 0), ROWS(_xlpm.範囲C)+1),
_xlpm.子C, _xlfn.TAKE(_xlpm.範囲C, _xlpm.次工程-1),
_xlpm.子K, _xlfn.TAKE(_xlpm.範囲K, _xlpm.次工程-1),
SUMPRODUCT(((TRIM(_xlpm.子C)="材料費")+(TRIM(_xlpm.子C)="労務費")) * IFERROR(_xlpm.子K*1, 0))
),
""
)</f>
        <v/>
      </c>
      <c r="J20" s="173"/>
      <c r="K20" s="174" cm="1">
        <f t="array" ref="K20">IF(AND($A20="", $B20="", $C20=""), 0,
IF($B20&lt;&gt;"",
_xlfn.LET(
_xlpm.LimitRow, IFERROR(MATCH("材料費*", $J:$J, 0)-1, 10000),
_xlpm.RangeA, A21:INDEX($A:$A, _xlpm.LimitRow),
_xlpm.RangeB, B21:INDEX($B:$B, _xlpm.LimitRow),
_xlpm.RangeK, K21:INDEX($K:$K, _xlpm.LimitRow),
_xlpm.NextIdx, _xlfn.IFNA(_xlfn.XMATCH(TRUE, (_xlpm.RangeA&lt;&gt;"")+(_xlpm.RangeB&lt;&gt;"")&gt;0, 0), ROWS(_xlpm.RangeA)+1),
_xlpm.ChildrenK, _xlfn.TAKE(_xlpm.RangeK, _xlpm.NextIdx-1),
_xlpm.SumK, SUM(IFERROR(_xlpm.ChildrenK*1, 0)),
IFERROR(_xlpm.SumK * N($E20), 0)
),
IF(TRIM($C20)="労務費",
IFERROR(IF(N($F20)&gt;0, N($F20)*N($I20), IF(N($G20)&gt;0, (1/N($G20))*N($I20), 0)), 0),
IFERROR(IF(N($E20)=0, 1, N($E20)) * N($I20), 0)
)
)
)</f>
        <v>0</v>
      </c>
      <c r="L20" s="78"/>
      <c r="M20" s="167"/>
      <c r="N20" s="78"/>
      <c r="O20" s="78"/>
      <c r="P20" s="78"/>
      <c r="Q20" s="78"/>
      <c r="R20" s="78"/>
      <c r="S20" s="78"/>
      <c r="T20" s="78"/>
      <c r="U20" s="78"/>
      <c r="V20" s="88"/>
      <c r="W20" s="348"/>
      <c r="X20" s="348"/>
      <c r="Y20" s="348"/>
      <c r="Z20" s="348"/>
      <c r="AA20" s="348"/>
      <c r="AB20" s="348"/>
      <c r="AC20" s="348"/>
      <c r="AD20" s="348"/>
      <c r="AE20" s="348"/>
      <c r="AF20" s="349"/>
      <c r="AG20" s="349"/>
      <c r="AH20" s="349"/>
      <c r="AI20" s="349"/>
      <c r="AJ20" s="349"/>
      <c r="AK20" s="349"/>
      <c r="AL20" s="349"/>
      <c r="AM20" s="349"/>
      <c r="AN20" s="349"/>
      <c r="AO20" s="349"/>
      <c r="AP20" s="349"/>
      <c r="AQ20" s="349"/>
      <c r="AR20" s="349"/>
      <c r="AS20" s="349"/>
      <c r="AT20" s="349"/>
      <c r="AU20" s="349"/>
      <c r="AV20" s="349"/>
      <c r="AW20" s="349"/>
      <c r="AX20" s="349"/>
      <c r="AY20" s="349"/>
      <c r="AZ20" s="88"/>
      <c r="BA20" s="78"/>
      <c r="BB20" s="78"/>
      <c r="BC20" s="78"/>
      <c r="BD20" s="78"/>
      <c r="BE20" s="78"/>
      <c r="BF20" s="38"/>
      <c r="BG20" s="38"/>
      <c r="BH20" s="38"/>
      <c r="BI20" s="38"/>
      <c r="BJ20" s="38"/>
      <c r="BK20" s="38"/>
    </row>
    <row r="21" spans="1:63" s="77" customFormat="1" ht="18" x14ac:dyDescent="0.25">
      <c r="A21" s="78"/>
      <c r="B21" s="78"/>
      <c r="C21" s="78"/>
      <c r="D21" s="78"/>
      <c r="E21" s="78"/>
      <c r="F21" s="78"/>
      <c r="G21" s="78"/>
      <c r="H21" s="78"/>
      <c r="I21" s="82"/>
      <c r="J21" s="78"/>
      <c r="K21" s="78"/>
      <c r="L21" s="78"/>
      <c r="M21" s="78"/>
      <c r="N21" s="78"/>
      <c r="O21" s="78"/>
      <c r="P21" s="78"/>
      <c r="Q21" s="78"/>
      <c r="R21" s="78"/>
      <c r="S21" s="78"/>
      <c r="T21" s="78"/>
      <c r="U21" s="78"/>
      <c r="V21" s="7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78"/>
      <c r="BA21" s="78"/>
      <c r="BB21" s="78"/>
      <c r="BC21" s="78"/>
      <c r="BD21" s="78"/>
      <c r="BE21" s="78"/>
      <c r="BF21" s="38"/>
      <c r="BG21" s="38"/>
      <c r="BH21" s="38"/>
      <c r="BI21" s="38"/>
      <c r="BJ21" s="38"/>
      <c r="BK21" s="38"/>
    </row>
    <row r="22" spans="1:63" s="77" customFormat="1" ht="18" x14ac:dyDescent="0.55000000000000004">
      <c r="A22" s="78"/>
      <c r="B22" s="78"/>
      <c r="C22" s="78"/>
      <c r="D22" s="78"/>
      <c r="E22" s="78"/>
      <c r="F22" s="78"/>
      <c r="G22" s="78"/>
      <c r="H22" s="78"/>
      <c r="I22" s="78"/>
      <c r="J22" s="83" t="s">
        <v>99</v>
      </c>
      <c r="K22" s="328" cm="1">
        <f t="array" ref="K22">_xlfn.LET(_xlpm.末, MATCH("材料費*", $J:$J, 0)-1, _xlpm.b, $B$7:INDEX($B:$B, _xlpm.末), _xlpm.C, $C$7:INDEX($C:$C, _xlpm.末), _xlpm.E, $E$7:INDEX($E:$E, _xlpm.末), _xlpm.K, $K$7:INDEX($K:$K, _xlpm.末), _xlpm.親E, LOOKUP(ROW(_xlpm.b), ROW(_xlpm.b)/(_xlpm.b&lt;&gt;""), _xlpm.E), SUMPRODUCT((_xlpm.C&lt;&gt;"")*(TRIM(_xlpm.C)="材料費")*IFERROR(_xlpm.K*1, 0)*IFERROR(_xlpm.親E, 0)))</f>
        <v>0</v>
      </c>
      <c r="L22" s="328"/>
      <c r="M22" s="328"/>
      <c r="N22" s="78"/>
      <c r="O22" s="78"/>
      <c r="P22" s="78"/>
      <c r="Q22" s="78"/>
      <c r="R22" s="78"/>
      <c r="S22" s="78"/>
      <c r="T22" s="78"/>
      <c r="U22" s="78"/>
      <c r="V22" s="78"/>
      <c r="W22" s="88"/>
      <c r="X22" s="88"/>
      <c r="Y22" s="88"/>
      <c r="Z22" s="88"/>
      <c r="AA22" s="88"/>
      <c r="AB22" s="88"/>
      <c r="AC22" s="88"/>
      <c r="AD22" s="88"/>
      <c r="AE22" s="88"/>
      <c r="AF22" s="88"/>
      <c r="AG22" s="7"/>
      <c r="AH22" s="88"/>
      <c r="AI22" s="88"/>
      <c r="AJ22" s="88"/>
      <c r="AK22" s="88"/>
      <c r="AL22" s="88"/>
      <c r="AM22" s="88"/>
      <c r="AN22" s="88"/>
      <c r="AO22" s="88"/>
      <c r="AP22" s="88"/>
      <c r="AQ22" s="88"/>
      <c r="AR22" s="88"/>
      <c r="AS22" s="88"/>
      <c r="AT22" s="88"/>
      <c r="AU22" s="88"/>
      <c r="AV22" s="88"/>
      <c r="AW22" s="88"/>
      <c r="AX22" s="88"/>
      <c r="AY22" s="88"/>
      <c r="AZ22" s="78"/>
      <c r="BA22" s="78"/>
      <c r="BB22" s="78"/>
      <c r="BC22" s="78"/>
      <c r="BD22" s="78"/>
      <c r="BE22" s="78"/>
      <c r="BF22" s="38"/>
      <c r="BG22" s="38"/>
      <c r="BH22" s="38"/>
      <c r="BI22" s="38"/>
      <c r="BJ22" s="38"/>
      <c r="BK22" s="38"/>
    </row>
    <row r="23" spans="1:63" s="77" customFormat="1" ht="18" customHeight="1" x14ac:dyDescent="0.55000000000000004">
      <c r="A23" s="78"/>
      <c r="B23" s="78"/>
      <c r="C23" s="78"/>
      <c r="D23" s="78"/>
      <c r="E23" s="78"/>
      <c r="F23" s="78"/>
      <c r="G23" s="78"/>
      <c r="H23" s="78"/>
      <c r="I23" s="78"/>
      <c r="J23" s="83" t="s">
        <v>100</v>
      </c>
      <c r="K23" s="328" cm="1">
        <f t="array" ref="K23">_xlfn.LET(_xlpm.末, MATCH("材料費*", $J:$J, 0)-1, _xlpm.b, $B$7:INDEX($B:$B, _xlpm.末), _xlpm.C, $C$7:INDEX($C:$C, _xlpm.末), _xlpm.E, $E$7:INDEX($E:$E, _xlpm.末), _xlpm.K, $K$7:INDEX($K:$K, _xlpm.末), _xlpm.親E, LOOKUP(ROW(_xlpm.b), ROW(_xlpm.b)/(_xlpm.b&lt;&gt;""), _xlpm.E), SUMPRODUCT((_xlpm.C&lt;&gt;"")*(TRIM(_xlpm.C)="労務費")*IFERROR(_xlpm.K*1, 0)*IFERROR(_xlpm.親E, 0)))</f>
        <v>0</v>
      </c>
      <c r="L23" s="328"/>
      <c r="M23" s="328"/>
      <c r="N23" s="78"/>
      <c r="O23" s="78"/>
      <c r="P23" s="78"/>
      <c r="Q23" s="78"/>
      <c r="R23" s="78"/>
      <c r="S23" s="78"/>
      <c r="T23" s="78"/>
      <c r="U23" s="78"/>
      <c r="V23" s="78"/>
      <c r="W23" s="341"/>
      <c r="X23" s="341"/>
      <c r="Y23" s="341"/>
      <c r="Z23" s="341"/>
      <c r="AA23" s="341"/>
      <c r="AB23" s="341"/>
      <c r="AC23" s="341"/>
      <c r="AD23" s="341"/>
      <c r="AE23" s="341"/>
      <c r="AF23" s="341"/>
      <c r="AG23" s="341"/>
      <c r="AH23" s="341"/>
      <c r="AI23" s="341"/>
      <c r="AJ23" s="341"/>
      <c r="AK23" s="341"/>
      <c r="AL23" s="341"/>
      <c r="AM23" s="341"/>
      <c r="AN23" s="341"/>
      <c r="AO23" s="341"/>
      <c r="AP23" s="341"/>
      <c r="AQ23" s="350"/>
      <c r="AR23" s="350"/>
      <c r="AS23" s="350"/>
      <c r="AT23" s="350"/>
      <c r="AU23" s="350"/>
      <c r="AV23" s="350"/>
      <c r="AW23" s="350"/>
      <c r="AX23" s="350"/>
      <c r="AY23" s="350"/>
      <c r="AZ23" s="78"/>
      <c r="BA23" s="78"/>
      <c r="BB23" s="78"/>
      <c r="BC23" s="78"/>
      <c r="BD23" s="78"/>
      <c r="BE23" s="78"/>
      <c r="BF23" s="38"/>
      <c r="BG23" s="38"/>
      <c r="BH23" s="38"/>
      <c r="BI23" s="38"/>
      <c r="BJ23" s="38"/>
      <c r="BK23" s="38"/>
    </row>
    <row r="24" spans="1:63" s="77" customFormat="1" ht="18" customHeight="1" x14ac:dyDescent="0.55000000000000004">
      <c r="A24" s="78"/>
      <c r="B24" s="78"/>
      <c r="C24" s="78"/>
      <c r="D24" s="78"/>
      <c r="E24" s="78"/>
      <c r="F24" s="78"/>
      <c r="G24" s="78"/>
      <c r="H24" s="78"/>
      <c r="I24" s="78"/>
      <c r="J24" s="83" t="s">
        <v>164</v>
      </c>
      <c r="K24" s="328">
        <f>SUM(K21:K23)</f>
        <v>0</v>
      </c>
      <c r="L24" s="328"/>
      <c r="M24" s="328"/>
      <c r="N24" s="78"/>
      <c r="O24" s="78"/>
      <c r="P24" s="78"/>
      <c r="Q24" s="78"/>
      <c r="R24" s="78"/>
      <c r="S24" s="78"/>
      <c r="T24" s="78"/>
      <c r="U24" s="78"/>
      <c r="V24" s="78"/>
      <c r="W24" s="341"/>
      <c r="X24" s="341"/>
      <c r="Y24" s="341"/>
      <c r="Z24" s="341"/>
      <c r="AA24" s="341"/>
      <c r="AB24" s="341"/>
      <c r="AC24" s="341"/>
      <c r="AD24" s="341"/>
      <c r="AE24" s="341"/>
      <c r="AF24" s="341"/>
      <c r="AG24" s="341"/>
      <c r="AH24" s="341"/>
      <c r="AI24" s="341"/>
      <c r="AJ24" s="341"/>
      <c r="AK24" s="341"/>
      <c r="AL24" s="341"/>
      <c r="AM24" s="341"/>
      <c r="AN24" s="341"/>
      <c r="AO24" s="341"/>
      <c r="AP24" s="341"/>
      <c r="AQ24" s="350"/>
      <c r="AR24" s="350"/>
      <c r="AS24" s="350"/>
      <c r="AT24" s="350"/>
      <c r="AU24" s="350"/>
      <c r="AV24" s="350"/>
      <c r="AW24" s="350"/>
      <c r="AX24" s="350"/>
      <c r="AY24" s="350"/>
      <c r="AZ24" s="78"/>
      <c r="BA24" s="78"/>
      <c r="BB24" s="78"/>
      <c r="BC24" s="78"/>
      <c r="BD24" s="78"/>
      <c r="BE24" s="78"/>
      <c r="BF24" s="38"/>
      <c r="BG24" s="38"/>
      <c r="BH24" s="38"/>
      <c r="BI24" s="38"/>
      <c r="BJ24" s="38"/>
      <c r="BK24" s="38"/>
    </row>
    <row r="25" spans="1:63" s="77" customFormat="1" ht="18" customHeight="1" x14ac:dyDescent="0.55000000000000004">
      <c r="A25" s="78"/>
      <c r="B25" s="78"/>
      <c r="C25" s="78"/>
      <c r="D25" s="78"/>
      <c r="E25" s="78"/>
      <c r="F25" s="78"/>
      <c r="G25" s="78"/>
      <c r="H25" s="78"/>
      <c r="I25" s="78"/>
      <c r="J25" s="78"/>
      <c r="K25" s="78"/>
      <c r="L25" s="78"/>
      <c r="M25" s="78"/>
      <c r="N25" s="78"/>
      <c r="O25" s="78"/>
      <c r="P25" s="78"/>
      <c r="Q25" s="78"/>
      <c r="R25" s="78"/>
      <c r="S25" s="78"/>
      <c r="T25" s="78"/>
      <c r="U25" s="78"/>
      <c r="V25" s="7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78"/>
      <c r="BA25" s="78"/>
      <c r="BB25" s="78"/>
      <c r="BC25" s="78"/>
      <c r="BD25" s="78"/>
      <c r="BE25" s="78"/>
      <c r="BF25" s="38"/>
      <c r="BG25" s="38"/>
      <c r="BH25" s="38"/>
      <c r="BI25" s="38"/>
      <c r="BJ25" s="38"/>
      <c r="BK25" s="38"/>
    </row>
    <row r="26" spans="1:63" s="77" customFormat="1" ht="18" customHeight="1" x14ac:dyDescent="0.3">
      <c r="A26" s="94"/>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38"/>
      <c r="BG26" s="38"/>
      <c r="BH26" s="38"/>
      <c r="BI26" s="38"/>
      <c r="BJ26" s="38"/>
      <c r="BK26" s="38"/>
    </row>
    <row r="27" spans="1:63" s="77" customFormat="1" ht="18" customHeight="1" x14ac:dyDescent="0.55000000000000004">
      <c r="BF27" s="38"/>
      <c r="BG27" s="38"/>
      <c r="BH27" s="38"/>
      <c r="BI27" s="38"/>
      <c r="BJ27" s="38"/>
      <c r="BK27" s="38"/>
    </row>
    <row r="28" spans="1:63" s="77" customFormat="1" ht="18" customHeight="1" x14ac:dyDescent="0.55000000000000004">
      <c r="BF28" s="38"/>
      <c r="BG28" s="38"/>
      <c r="BH28" s="38"/>
      <c r="BI28" s="38"/>
      <c r="BJ28" s="38"/>
      <c r="BK28" s="38"/>
    </row>
    <row r="29" spans="1:63" s="77" customFormat="1" ht="18" customHeight="1" x14ac:dyDescent="0.55000000000000004">
      <c r="BF29" s="38"/>
      <c r="BG29" s="38"/>
      <c r="BH29" s="38"/>
      <c r="BI29" s="38"/>
      <c r="BJ29" s="38"/>
      <c r="BK29" s="38"/>
    </row>
    <row r="30" spans="1:63" s="77" customFormat="1" ht="18" customHeight="1" x14ac:dyDescent="0.55000000000000004">
      <c r="BF30" s="38"/>
      <c r="BG30" s="38"/>
      <c r="BH30" s="38"/>
      <c r="BI30" s="38"/>
      <c r="BJ30" s="38"/>
      <c r="BK30" s="38"/>
    </row>
    <row r="31" spans="1:63" s="77" customFormat="1" ht="18" customHeight="1" x14ac:dyDescent="0.55000000000000004">
      <c r="BF31" s="38"/>
      <c r="BG31" s="38"/>
      <c r="BH31" s="38"/>
      <c r="BI31" s="38"/>
      <c r="BJ31" s="38"/>
      <c r="BK31" s="38"/>
    </row>
    <row r="32" spans="1:63" s="77" customFormat="1" ht="18" customHeight="1" x14ac:dyDescent="0.55000000000000004">
      <c r="BF32" s="38"/>
      <c r="BG32" s="38"/>
      <c r="BH32" s="38"/>
      <c r="BI32" s="38"/>
      <c r="BJ32" s="38"/>
      <c r="BK32" s="38"/>
    </row>
    <row r="33" spans="1:63" s="77" customFormat="1" ht="18" customHeight="1" x14ac:dyDescent="0.55000000000000004">
      <c r="BF33" s="38"/>
      <c r="BG33" s="38"/>
      <c r="BH33" s="38"/>
      <c r="BI33" s="38"/>
      <c r="BJ33" s="38"/>
      <c r="BK33" s="38"/>
    </row>
    <row r="34" spans="1:63" s="77" customFormat="1" ht="18" customHeight="1" x14ac:dyDescent="0.55000000000000004">
      <c r="BF34" s="38"/>
      <c r="BG34" s="38"/>
      <c r="BH34" s="38"/>
      <c r="BI34" s="38"/>
      <c r="BJ34" s="38"/>
      <c r="BK34" s="38"/>
    </row>
    <row r="35" spans="1:63" s="77" customFormat="1" ht="18" customHeight="1" x14ac:dyDescent="0.55000000000000004">
      <c r="BF35" s="38"/>
      <c r="BG35" s="38"/>
      <c r="BH35" s="38"/>
      <c r="BI35" s="38"/>
      <c r="BJ35" s="38"/>
      <c r="BK35" s="38"/>
    </row>
    <row r="36" spans="1:63" s="77" customFormat="1" ht="18" customHeight="1" x14ac:dyDescent="0.55000000000000004">
      <c r="BF36" s="38"/>
      <c r="BG36" s="38"/>
      <c r="BH36" s="38"/>
      <c r="BI36" s="38"/>
      <c r="BJ36" s="38"/>
      <c r="BK36" s="38"/>
    </row>
    <row r="37" spans="1:63" s="77" customFormat="1" ht="18" customHeight="1" x14ac:dyDescent="0.55000000000000004">
      <c r="BF37" s="38"/>
      <c r="BG37" s="38"/>
      <c r="BH37" s="38"/>
      <c r="BI37" s="38"/>
      <c r="BJ37" s="38"/>
      <c r="BK37" s="38"/>
    </row>
    <row r="38" spans="1:63" s="77" customFormat="1" ht="18" customHeight="1" x14ac:dyDescent="0.55000000000000004">
      <c r="BF38" s="38"/>
      <c r="BG38" s="38"/>
      <c r="BH38" s="38"/>
      <c r="BI38" s="38"/>
      <c r="BJ38" s="38"/>
      <c r="BK38" s="38"/>
    </row>
    <row r="39" spans="1:63" s="77" customFormat="1" ht="18" customHeight="1" x14ac:dyDescent="0.55000000000000004">
      <c r="BF39" s="38"/>
      <c r="BG39" s="38"/>
      <c r="BH39" s="38"/>
      <c r="BI39" s="38"/>
      <c r="BJ39" s="38"/>
      <c r="BK39" s="38"/>
    </row>
    <row r="40" spans="1:63" s="77" customFormat="1" ht="18" customHeight="1" x14ac:dyDescent="0.55000000000000004">
      <c r="BF40" s="38"/>
      <c r="BG40" s="38"/>
      <c r="BH40" s="38"/>
      <c r="BI40" s="38"/>
      <c r="BJ40" s="38"/>
      <c r="BK40" s="38"/>
    </row>
    <row r="41" spans="1:63" s="77" customFormat="1" ht="18" customHeight="1" x14ac:dyDescent="0.55000000000000004">
      <c r="BF41" s="38"/>
      <c r="BG41" s="38"/>
      <c r="BH41" s="38"/>
      <c r="BI41" s="38"/>
      <c r="BJ41" s="38"/>
      <c r="BK41" s="38"/>
    </row>
    <row r="42" spans="1:63" ht="18" customHeight="1" x14ac:dyDescent="0.55000000000000004">
      <c r="A42" s="77"/>
      <c r="B42" s="77"/>
      <c r="C42" s="77"/>
      <c r="D42" s="77"/>
      <c r="E42" s="77"/>
      <c r="F42" s="77"/>
      <c r="G42" s="77"/>
      <c r="H42" s="77"/>
      <c r="I42" s="77"/>
      <c r="J42" s="77"/>
      <c r="K42" s="77"/>
      <c r="L42" s="77"/>
      <c r="M42" s="77"/>
    </row>
    <row r="43" spans="1:63" ht="18" customHeight="1" x14ac:dyDescent="0.55000000000000004"/>
    <row r="44" spans="1:63" ht="18" customHeight="1" x14ac:dyDescent="0.55000000000000004"/>
    <row r="45" spans="1:63" ht="18" customHeight="1" x14ac:dyDescent="0.55000000000000004"/>
    <row r="46" spans="1:63" ht="18" customHeight="1" x14ac:dyDescent="0.55000000000000004"/>
    <row r="47" spans="1:63" ht="18" customHeight="1" x14ac:dyDescent="0.55000000000000004"/>
    <row r="48" spans="1:63" ht="18" customHeight="1" x14ac:dyDescent="0.55000000000000004"/>
    <row r="49" ht="18" customHeight="1" x14ac:dyDescent="0.55000000000000004"/>
    <row r="50" ht="18" customHeight="1" x14ac:dyDescent="0.55000000000000004"/>
  </sheetData>
  <mergeCells count="51">
    <mergeCell ref="K23:M23"/>
    <mergeCell ref="K24:M24"/>
    <mergeCell ref="W16:AE16"/>
    <mergeCell ref="AF16:AY16"/>
    <mergeCell ref="W17:AE17"/>
    <mergeCell ref="AF17:AY17"/>
    <mergeCell ref="K22:M22"/>
    <mergeCell ref="AG23:AN24"/>
    <mergeCell ref="AE23:AF24"/>
    <mergeCell ref="W23:AD24"/>
    <mergeCell ref="AO23:AP24"/>
    <mergeCell ref="AQ23:AY24"/>
    <mergeCell ref="W18:AE18"/>
    <mergeCell ref="AF18:AY18"/>
    <mergeCell ref="W20:AE20"/>
    <mergeCell ref="AF20:AY20"/>
    <mergeCell ref="W19:AE19"/>
    <mergeCell ref="W12:AE12"/>
    <mergeCell ref="AF12:AY12"/>
    <mergeCell ref="W13:AE13"/>
    <mergeCell ref="AF13:AY13"/>
    <mergeCell ref="W14:AE14"/>
    <mergeCell ref="AF14:AY14"/>
    <mergeCell ref="AF19:AY19"/>
    <mergeCell ref="W15:AE15"/>
    <mergeCell ref="AF15:AY15"/>
    <mergeCell ref="W6:AE6"/>
    <mergeCell ref="W10:AE10"/>
    <mergeCell ref="AF10:AY10"/>
    <mergeCell ref="W11:AE11"/>
    <mergeCell ref="AF11:AY11"/>
    <mergeCell ref="W8:AE8"/>
    <mergeCell ref="AF8:AY8"/>
    <mergeCell ref="W9:AE9"/>
    <mergeCell ref="AF9:AY9"/>
    <mergeCell ref="W7:AE7"/>
    <mergeCell ref="AF7:AY7"/>
    <mergeCell ref="AF6:AY6"/>
    <mergeCell ref="V1:AZ1"/>
    <mergeCell ref="W2:AY4"/>
    <mergeCell ref="A4:A5"/>
    <mergeCell ref="B4:B5"/>
    <mergeCell ref="C4:C5"/>
    <mergeCell ref="D4:D5"/>
    <mergeCell ref="E4:E5"/>
    <mergeCell ref="H4:H5"/>
    <mergeCell ref="I4:I5"/>
    <mergeCell ref="K4:K5"/>
    <mergeCell ref="M4:M5"/>
    <mergeCell ref="W5:AE5"/>
    <mergeCell ref="AF5:AY5"/>
  </mergeCells>
  <phoneticPr fontId="5"/>
  <conditionalFormatting sqref="A7:M21 A22:H25 A26:M26 A28:M975">
    <cfRule type="expression" dxfId="49" priority="71">
      <formula>AND(COLUMN()=2, マスタースイッチ&lt;&gt;"", $B7="", $C7="", OR(ROW()=7, $A6&lt;&gt;"", $B6&lt;&gt;"", $C6&lt;&gt;""))</formula>
    </cfRule>
    <cfRule type="expression" dxfId="48" priority="77">
      <formula>AND(COLUMN()=9, マスタースイッチ&lt;&gt;"", $I7="", OR($B7&lt;&gt;"", $E7&lt;&gt;"", OR($F7&lt;&gt;"",$G7&lt;&gt;"")))</formula>
    </cfRule>
    <cfRule type="expression" dxfId="47" priority="76">
      <formula>AND(COLUMN()=8, マスタースイッチ&lt;&gt;"", $H7="", OR($B7&lt;&gt;"", $A7&lt;&gt;"", $C7="材料費", AND($C7="労務費", OR($F7&lt;&gt;"",$G7&lt;&gt;""))))</formula>
    </cfRule>
    <cfRule type="expression" dxfId="46" priority="75">
      <formula>AND(OR(COLUMN()=6, COLUMN()=7), マスタースイッチ&lt;&gt;"", $C7="労務費", $F7="", $G7="")</formula>
    </cfRule>
    <cfRule type="expression" dxfId="45" priority="74">
      <formula>AND(COLUMN()=5, マスタースイッチ&lt;&gt;"", $E7="", OR($B7&lt;&gt;"", AND($A7&lt;&gt;"",$C7=""), AND($C7&lt;&gt;"", $C7&lt;&gt;"労務費")))</formula>
    </cfRule>
    <cfRule type="expression" dxfId="44" priority="73">
      <formula>AND(COLUMN()=4, マスタースイッチ&lt;&gt;"", $C7&lt;&gt;"", $D7="")</formula>
    </cfRule>
    <cfRule type="expression" dxfId="43" priority="72">
      <formula>AND(COLUMN()=3, マスタースイッチ&lt;&gt;"", $C7="", $B7="", OR(ROW()=7, $A6&lt;&gt;"", $B6&lt;&gt;"", $C6&lt;&gt;""))</formula>
    </cfRule>
    <cfRule type="expression" priority="67" stopIfTrue="1">
      <formula>AND(ROW()&gt;7, NOT(OR(AND($A6&lt;&gt;"",$B6&lt;&gt;"",$E6&lt;&gt;"",$H6&lt;&gt;"",$I6&lt;&gt;""), AND($C6&lt;&gt;"",$I6&lt;&gt;""))))</formula>
    </cfRule>
    <cfRule type="expression" dxfId="42" priority="69" stopIfTrue="1">
      <formula>AND(COLUMN()=2, ROW()&gt;7, $B7&lt;&gt;"", $B6&lt;&gt;"")</formula>
    </cfRule>
    <cfRule type="expression" dxfId="41" priority="70">
      <formula>AND(COLUMN()=1, マスタースイッチ&lt;&gt;"", $A7="", $B7="", $C7="", OR(ROW()=7, $A6&lt;&gt;"", $B6&lt;&gt;"", $C6&lt;&gt;""))</formula>
    </cfRule>
  </conditionalFormatting>
  <conditionalFormatting sqref="A7:M21 A22:H25 A26:M975">
    <cfRule type="expression" priority="66" stopIfTrue="1">
      <formula>OR(マスタースイッチ="", AND($A7&lt;&gt;"",$B7&lt;&gt;"",$E7&lt;&gt;"",$H7&lt;&gt;"",$I7&lt;&gt;""), AND($C7&lt;&gt;"",$I7&lt;&gt;""), AND($A7="",$B7&lt;&gt;"",$C7&lt;&gt;"",$H7&lt;&gt;""))</formula>
    </cfRule>
  </conditionalFormatting>
  <conditionalFormatting sqref="A26:M975 A7:M21 A22:H25">
    <cfRule type="expression" dxfId="40" priority="65">
      <formula>AND(OR(COLUMN()=9, COLUMN()=11), マスタースイッチ&lt;&gt;"", OR($B7&lt;&gt;"", AND($A7&lt;&gt;"",$B7&lt;&gt;"",$E7&lt;&gt;"",$H7&lt;&gt;"",$I7="")))</formula>
    </cfRule>
  </conditionalFormatting>
  <conditionalFormatting sqref="A27:M27">
    <cfRule type="expression" dxfId="39" priority="234">
      <formula>AND(OR(COLUMN()=6, COLUMN()=7), マスタースイッチ&lt;&gt;"", $C27="労務費", $F27="", $G27="")</formula>
    </cfRule>
    <cfRule type="expression" dxfId="38" priority="233">
      <formula>AND(COLUMN()=5, マスタースイッチ&lt;&gt;"", $E27="", OR($B27&lt;&gt;"", AND($A27&lt;&gt;"",$C27=""), AND($C27&lt;&gt;"", $C27&lt;&gt;"労務費")))</formula>
    </cfRule>
    <cfRule type="expression" dxfId="37" priority="232">
      <formula>AND(COLUMN()=4, マスタースイッチ&lt;&gt;"", $C27&lt;&gt;"", $D27="")</formula>
    </cfRule>
    <cfRule type="expression" dxfId="36" priority="231">
      <formula>AND(COLUMN()=3, マスタースイッチ&lt;&gt;"", $C27="", $B27="", OR(ROW()=7, #REF!&lt;&gt;"", #REF!&lt;&gt;"", #REF!&lt;&gt;""))</formula>
    </cfRule>
    <cfRule type="expression" dxfId="35" priority="230">
      <formula>AND(COLUMN()=2, マスタースイッチ&lt;&gt;"", $B27="", $C27="", OR(ROW()=7, #REF!&lt;&gt;"", #REF!&lt;&gt;"", #REF!&lt;&gt;""))</formula>
    </cfRule>
    <cfRule type="expression" dxfId="34" priority="229">
      <formula>AND(COLUMN()=1, マスタースイッチ&lt;&gt;"", $A27="", $B27="", $C27="", OR(ROW()=7, #REF!&lt;&gt;"", #REF!&lt;&gt;"", #REF!&lt;&gt;""))</formula>
    </cfRule>
    <cfRule type="expression" dxfId="33" priority="228" stopIfTrue="1">
      <formula>AND(COLUMN()=2, ROW()&gt;7, $B27&lt;&gt;"", #REF!&lt;&gt;"")</formula>
    </cfRule>
    <cfRule type="expression" dxfId="32" priority="235">
      <formula>AND(COLUMN()=8, マスタースイッチ&lt;&gt;"", $H27="", OR($B27&lt;&gt;"", $A27&lt;&gt;"", $C27="材料費", AND($C27="労務費", OR($F27&lt;&gt;"",$G27&lt;&gt;""))))</formula>
    </cfRule>
    <cfRule type="expression" dxfId="31" priority="236">
      <formula>AND(COLUMN()=9, マスタースイッチ&lt;&gt;"", $I27="", OR($B27&lt;&gt;"", $E27&lt;&gt;"", OR($F27&lt;&gt;"",$G27&lt;&gt;"")))</formula>
    </cfRule>
    <cfRule type="expression" priority="249" stopIfTrue="1">
      <formula>AND(ROW()&gt;7, NOT(OR(AND(#REF!&lt;&gt;"",#REF!&lt;&gt;"",#REF!&lt;&gt;"",#REF!&lt;&gt;"",#REF!&lt;&gt;""), AND(#REF!&lt;&gt;"",#REF!&lt;&gt;""))))</formula>
    </cfRule>
  </conditionalFormatting>
  <conditionalFormatting sqref="A1:AJ22 A23:AN24 A25:AJ26">
    <cfRule type="expression" priority="251" stopIfTrue="1">
      <formula>OR(マスタースイッチ="", AND($A1048535&lt;&gt;"", $B1048535&lt;&gt;"", $E1048535&lt;&gt;"", $H1048535&lt;&gt;"", $I1048535&lt;&gt;"", $I1048535&lt;&gt;0, $K1048535&lt;&gt;0))</formula>
    </cfRule>
  </conditionalFormatting>
  <conditionalFormatting sqref="A27:AJ41">
    <cfRule type="expression" priority="252" stopIfTrue="1">
      <formula>OR(マスタースイッチ="", AND(#REF!&lt;&gt;"", #REF!&lt;&gt;"", #REF!&lt;&gt;"", #REF!&lt;&gt;"", #REF!&lt;&gt;"", #REF!&lt;&gt;0, #REF!&lt;&gt;0))</formula>
    </cfRule>
  </conditionalFormatting>
  <conditionalFormatting sqref="A42:AJ973">
    <cfRule type="expression" priority="2" stopIfTrue="1">
      <formula>OR(マスタースイッチ="", AND($A27&lt;&gt;"", $B27&lt;&gt;"", $E27&lt;&gt;"", $H27&lt;&gt;"", $I27&lt;&gt;"", $I27&lt;&gt;0, $K27&lt;&gt;0))</formula>
    </cfRule>
  </conditionalFormatting>
  <conditionalFormatting sqref="I25:M25">
    <cfRule type="expression" dxfId="30" priority="60">
      <formula>AND(COLUMN()=4, マスタースイッチ&lt;&gt;"", $C25&lt;&gt;"", $D25="")</formula>
    </cfRule>
    <cfRule type="expression" dxfId="29" priority="59">
      <formula>AND(COLUMN()=3, マスタースイッチ&lt;&gt;"", $C25="", $B25="", OR(ROW()=7, $A24&lt;&gt;"", $B24&lt;&gt;"", $C24&lt;&gt;""))</formula>
    </cfRule>
    <cfRule type="expression" dxfId="28" priority="58">
      <formula>AND(COLUMN()=2, マスタースイッチ&lt;&gt;"", $B25="", $C25="", OR(ROW()=7, $A24&lt;&gt;"", $B24&lt;&gt;"", $C24&lt;&gt;""))</formula>
    </cfRule>
    <cfRule type="expression" dxfId="27" priority="57">
      <formula>AND(COLUMN()=1, マスタースイッチ&lt;&gt;"", $A25="", $B25="", $C25="", OR(ROW()=7, $A24&lt;&gt;"", $B24&lt;&gt;"", $C24&lt;&gt;""))</formula>
    </cfRule>
    <cfRule type="expression" dxfId="26" priority="56" stopIfTrue="1">
      <formula>AND(COLUMN()=2, ROW()&gt;7, $B25&lt;&gt;"", $B24&lt;&gt;"")</formula>
    </cfRule>
    <cfRule type="expression" priority="55" stopIfTrue="1">
      <formula>AND(ROW()&gt;7, NOT(OR(AND($A24&lt;&gt;"",$B24&lt;&gt;"",$E24&lt;&gt;"",$H24&lt;&gt;"",$I24&lt;&gt;""), AND($C24&lt;&gt;"",$I24&lt;&gt;""))))</formula>
    </cfRule>
    <cfRule type="expression" priority="54" stopIfTrue="1">
      <formula>OR(マスタースイッチ="", AND($A25&lt;&gt;"",$B25&lt;&gt;"",$E25&lt;&gt;"",$H25&lt;&gt;"",$I25&lt;&gt;""), AND($C25&lt;&gt;"",$I25&lt;&gt;""), AND($A25="",$B25&lt;&gt;"",$C25&lt;&gt;"",$H25&lt;&gt;""))</formula>
    </cfRule>
    <cfRule type="expression" dxfId="25" priority="53">
      <formula>AND(OR(COLUMN()=9, COLUMN()=11), マスタースイッチ&lt;&gt;"", OR($B25&lt;&gt;"", AND($A25&lt;&gt;"",$B25&lt;&gt;"",$E25&lt;&gt;"",$H25&lt;&gt;"",$I25="")))</formula>
    </cfRule>
    <cfRule type="expression" dxfId="24" priority="64">
      <formula>AND(COLUMN()=9, マスタースイッチ&lt;&gt;"", $I25="", OR($B25&lt;&gt;"", $E25&lt;&gt;"", OR($F25&lt;&gt;"",$G25&lt;&gt;"")))</formula>
    </cfRule>
    <cfRule type="expression" dxfId="23" priority="63">
      <formula>AND(COLUMN()=8, マスタースイッチ&lt;&gt;"", $H25="", OR($B25&lt;&gt;"", $A25&lt;&gt;"", $C25="材料費", AND($C25="労務費", OR($F25&lt;&gt;"",$G25&lt;&gt;""))))</formula>
    </cfRule>
    <cfRule type="expression" dxfId="22" priority="62">
      <formula>AND(OR(COLUMN()=6, COLUMN()=7), マスタースイッチ&lt;&gt;"", $C25="労務費", $F25="", $G25="")</formula>
    </cfRule>
    <cfRule type="expression" dxfId="21" priority="61">
      <formula>AND(COLUMN()=5, マスタースイッチ&lt;&gt;"", $E25="", OR($B25&lt;&gt;"", AND($A25&lt;&gt;"",$C25=""), AND($C25&lt;&gt;"", $C25&lt;&gt;"労務費")))</formula>
    </cfRule>
  </conditionalFormatting>
  <conditionalFormatting sqref="K22:M24">
    <cfRule type="cellIs" dxfId="20" priority="1" operator="lessThanOrEqual">
      <formula>0</formula>
    </cfRule>
  </conditionalFormatting>
  <dataValidations count="1">
    <dataValidation type="list" allowBlank="1" showInputMessage="1" sqref="C7:C20" xr:uid="{7A425926-16EE-7141-BD4A-CB9B46DDB536}">
      <formula1>"材料費,労務費"</formula1>
    </dataValidation>
  </dataValidations>
  <printOptions horizontalCentered="1"/>
  <pageMargins left="0.25" right="0.25" top="0.75" bottom="0.75" header="0.3" footer="0.3"/>
  <pageSetup paperSize="9" scale="99" orientation="landscape" r:id="rId1"/>
  <headerFooter>
    <oddHeader>&amp;C材料費・労務費の明細書</oddHeader>
    <oddFooter>&amp;L&amp;"游ゴシック,標準"&amp;8※労務費は、法定福利費（雇用保険、健康保険・介護保険、年金保険・基金）のうち、被保険者負担分を含みます
※労務費は、所定労働時間内８時間当たりの単価です</oddFooter>
  </headerFooter>
  <colBreaks count="1" manualBreakCount="1">
    <brk id="1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82E1B-372B-D84F-A2A7-18351B020AF9}">
  <sheetPr>
    <tabColor theme="4" tint="0.79998168889431442"/>
  </sheetPr>
  <dimension ref="A1:AZ41"/>
  <sheetViews>
    <sheetView view="pageLayout" zoomScale="70" zoomScaleNormal="100" zoomScalePageLayoutView="70" workbookViewId="0">
      <selection activeCell="H21" sqref="H21"/>
    </sheetView>
  </sheetViews>
  <sheetFormatPr defaultColWidth="10.6640625" defaultRowHeight="15" x14ac:dyDescent="0.55000000000000004"/>
  <cols>
    <col min="1" max="2" width="25.5" style="38" customWidth="1"/>
    <col min="3" max="4" width="21" style="38" customWidth="1"/>
    <col min="5" max="5" width="1.5" style="38" customWidth="1"/>
    <col min="6" max="6" width="1.08203125" style="38" customWidth="1"/>
    <col min="7" max="7" width="1.4140625" style="38" customWidth="1"/>
    <col min="8" max="8" width="19.5" style="38" customWidth="1"/>
    <col min="9" max="9" width="2.33203125" style="38" customWidth="1"/>
    <col min="10" max="10" width="1.58203125" style="38" customWidth="1"/>
    <col min="11" max="11" width="1.75" style="38" customWidth="1"/>
    <col min="12" max="12" width="2" style="38" customWidth="1"/>
    <col min="13" max="85" width="3" style="38" customWidth="1"/>
    <col min="86" max="16384" width="10.6640625" style="38"/>
  </cols>
  <sheetData>
    <row r="1" spans="1:52" ht="16" customHeight="1" x14ac:dyDescent="0.55000000000000004">
      <c r="A1" s="3" t="s">
        <v>29</v>
      </c>
      <c r="B1" s="30"/>
      <c r="C1" s="30"/>
      <c r="D1" s="30"/>
      <c r="E1" s="30"/>
      <c r="F1" s="30"/>
      <c r="G1" s="30"/>
      <c r="H1" s="30"/>
      <c r="I1" s="30"/>
      <c r="J1" s="30"/>
      <c r="K1" s="30"/>
      <c r="L1" s="30"/>
      <c r="M1" s="30"/>
      <c r="N1" s="30"/>
      <c r="O1" s="30"/>
      <c r="P1" s="222" t="s">
        <v>67</v>
      </c>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30"/>
      <c r="AV1" s="30"/>
      <c r="AW1" s="30"/>
      <c r="AX1" s="30"/>
      <c r="AY1" s="30"/>
      <c r="AZ1" s="30"/>
    </row>
    <row r="2" spans="1:52" ht="18" customHeight="1" x14ac:dyDescent="0.55000000000000004">
      <c r="A2" s="93" t="s">
        <v>37</v>
      </c>
      <c r="B2" s="30"/>
      <c r="C2" s="30"/>
      <c r="D2" s="30"/>
      <c r="E2" s="30"/>
      <c r="F2" s="30"/>
      <c r="G2" s="30"/>
      <c r="H2" s="30"/>
      <c r="I2" s="30"/>
      <c r="J2" s="30"/>
      <c r="K2" s="30"/>
      <c r="L2" s="30"/>
      <c r="M2" s="30"/>
      <c r="N2" s="30"/>
      <c r="O2" s="30"/>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30"/>
      <c r="AV2" s="30"/>
      <c r="AW2" s="30"/>
      <c r="AX2" s="30"/>
      <c r="AY2" s="30"/>
      <c r="AZ2" s="30"/>
    </row>
    <row r="3" spans="1:52" ht="18" customHeight="1" x14ac:dyDescent="0.55000000000000004">
      <c r="A3" s="93"/>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row>
    <row r="4" spans="1:52" ht="18" x14ac:dyDescent="0.55000000000000004">
      <c r="A4" s="30"/>
      <c r="B4" s="30"/>
      <c r="C4" s="30"/>
      <c r="D4" s="30"/>
      <c r="E4" s="30"/>
      <c r="F4" s="30"/>
      <c r="G4" s="30"/>
      <c r="H4" s="30"/>
      <c r="I4" s="30"/>
      <c r="J4" s="30"/>
      <c r="K4" s="30"/>
      <c r="L4" s="30"/>
      <c r="M4" s="88" t="s">
        <v>119</v>
      </c>
      <c r="N4" s="30"/>
      <c r="O4" s="30"/>
      <c r="P4" s="89"/>
      <c r="Q4" s="30"/>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30"/>
      <c r="AV4" s="30"/>
      <c r="AW4" s="30"/>
      <c r="AX4" s="30"/>
      <c r="AY4" s="30"/>
      <c r="AZ4" s="30"/>
    </row>
    <row r="5" spans="1:52" ht="18" x14ac:dyDescent="0.55000000000000004">
      <c r="A5" s="93" t="s">
        <v>220</v>
      </c>
      <c r="C5" s="30"/>
      <c r="D5" s="30"/>
      <c r="E5" s="30"/>
      <c r="F5" s="30"/>
      <c r="G5" s="30"/>
      <c r="H5" s="30"/>
      <c r="I5" s="30"/>
      <c r="J5" s="30"/>
      <c r="K5" s="30"/>
      <c r="L5" s="30"/>
      <c r="M5" s="88" t="s">
        <v>120</v>
      </c>
      <c r="N5" s="30"/>
      <c r="O5" s="30"/>
      <c r="P5" s="89"/>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30"/>
      <c r="AV5" s="30"/>
      <c r="AW5" s="30"/>
      <c r="AX5" s="30"/>
      <c r="AY5" s="30"/>
      <c r="AZ5" s="30"/>
    </row>
    <row r="6" spans="1:52" ht="18" x14ac:dyDescent="0.55000000000000004">
      <c r="A6" s="30" t="s">
        <v>111</v>
      </c>
      <c r="B6" s="93"/>
      <c r="C6" s="30"/>
      <c r="D6" s="30"/>
      <c r="E6" s="30"/>
      <c r="F6" s="30"/>
      <c r="G6" s="30"/>
      <c r="H6" s="30"/>
      <c r="I6" s="30"/>
      <c r="J6" s="30"/>
      <c r="K6" s="30"/>
      <c r="L6" s="30"/>
      <c r="M6" s="30"/>
      <c r="N6" s="30"/>
      <c r="O6" s="30"/>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30"/>
      <c r="AV6" s="30"/>
      <c r="AW6" s="30"/>
      <c r="AX6" s="30"/>
      <c r="AY6" s="30"/>
      <c r="AZ6" s="30"/>
    </row>
    <row r="7" spans="1:52" s="77" customFormat="1" ht="18" customHeight="1" x14ac:dyDescent="0.3">
      <c r="A7" s="351" t="s">
        <v>91</v>
      </c>
      <c r="B7" s="352"/>
      <c r="C7" s="91" t="s">
        <v>103</v>
      </c>
      <c r="D7" s="90" t="s">
        <v>105</v>
      </c>
      <c r="E7" s="35"/>
      <c r="F7" s="30"/>
      <c r="G7" s="35"/>
      <c r="H7" s="95" t="s">
        <v>102</v>
      </c>
      <c r="I7" s="78"/>
      <c r="J7" s="78"/>
      <c r="K7" s="78"/>
      <c r="L7" s="78"/>
      <c r="M7" s="367" t="s">
        <v>127</v>
      </c>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78"/>
      <c r="AQ7" s="78"/>
      <c r="AR7" s="78"/>
      <c r="AS7" s="78"/>
      <c r="AT7" s="88"/>
      <c r="AU7" s="78"/>
      <c r="AV7" s="78"/>
      <c r="AW7" s="78"/>
      <c r="AX7" s="78"/>
      <c r="AY7" s="78"/>
      <c r="AZ7" s="78"/>
    </row>
    <row r="8" spans="1:52" s="77" customFormat="1" ht="19" customHeight="1" thickBot="1" x14ac:dyDescent="0.4">
      <c r="A8" s="353"/>
      <c r="B8" s="354"/>
      <c r="C8" s="92" t="s">
        <v>104</v>
      </c>
      <c r="D8" s="96" t="s">
        <v>106</v>
      </c>
      <c r="E8" s="30"/>
      <c r="F8" s="30"/>
      <c r="G8" s="30"/>
      <c r="H8" s="97" t="s">
        <v>101</v>
      </c>
      <c r="I8" s="78"/>
      <c r="J8" s="78"/>
      <c r="K8" s="78"/>
      <c r="L8" s="78"/>
      <c r="M8" s="297" t="s">
        <v>16</v>
      </c>
      <c r="N8" s="297"/>
      <c r="O8" s="297"/>
      <c r="P8" s="297"/>
      <c r="Q8" s="297"/>
      <c r="R8" s="297"/>
      <c r="S8" s="298" t="s">
        <v>35</v>
      </c>
      <c r="T8" s="298"/>
      <c r="U8" s="298"/>
      <c r="V8" s="298"/>
      <c r="W8" s="298"/>
      <c r="X8" s="298"/>
      <c r="Y8" s="298"/>
      <c r="Z8" s="298"/>
      <c r="AA8" s="298"/>
      <c r="AB8" s="298"/>
      <c r="AC8" s="298"/>
      <c r="AD8" s="298"/>
      <c r="AE8" s="298"/>
      <c r="AF8" s="298"/>
      <c r="AG8" s="298"/>
      <c r="AH8" s="298"/>
      <c r="AI8" s="298"/>
      <c r="AJ8" s="298" t="s">
        <v>17</v>
      </c>
      <c r="AK8" s="298"/>
      <c r="AL8" s="298"/>
      <c r="AM8" s="298"/>
      <c r="AN8" s="298"/>
      <c r="AO8" s="298"/>
      <c r="AP8" s="298" t="s">
        <v>129</v>
      </c>
      <c r="AQ8" s="298"/>
      <c r="AR8" s="298"/>
      <c r="AS8" s="298"/>
      <c r="AT8" s="298"/>
      <c r="AU8" s="298"/>
      <c r="AV8" s="78"/>
      <c r="AW8" s="78"/>
      <c r="AX8" s="78"/>
      <c r="AY8" s="78"/>
      <c r="AZ8" s="78"/>
    </row>
    <row r="9" spans="1:52" s="77" customFormat="1" ht="15.5" thickTop="1" x14ac:dyDescent="0.55000000000000004">
      <c r="A9" s="355" t="s">
        <v>44</v>
      </c>
      <c r="B9" s="355"/>
      <c r="C9" s="357">
        <f>IFERROR(SUM('【ｼｰﾄ2】材料費・労務費等 明細'!K23:M23), 0)</f>
        <v>0</v>
      </c>
      <c r="D9" s="139">
        <v>1.0999999999999999E-2</v>
      </c>
      <c r="E9" s="79"/>
      <c r="F9" s="30"/>
      <c r="G9" s="79"/>
      <c r="H9" s="151">
        <f>IF(OR($C$9="",$D$9=""),"",$C$9*$D$9)</f>
        <v>0</v>
      </c>
      <c r="I9" s="78"/>
      <c r="J9" s="78"/>
      <c r="K9" s="78"/>
      <c r="L9" s="78"/>
      <c r="M9" s="243" t="s">
        <v>41</v>
      </c>
      <c r="N9" s="244"/>
      <c r="O9" s="244"/>
      <c r="P9" s="244"/>
      <c r="Q9" s="244"/>
      <c r="R9" s="245"/>
      <c r="S9" s="386" t="s">
        <v>203</v>
      </c>
      <c r="T9" s="386"/>
      <c r="U9" s="386"/>
      <c r="V9" s="386"/>
      <c r="W9" s="386"/>
      <c r="X9" s="386"/>
      <c r="Y9" s="386"/>
      <c r="Z9" s="386"/>
      <c r="AA9" s="386"/>
      <c r="AB9" s="386"/>
      <c r="AC9" s="386"/>
      <c r="AD9" s="386"/>
      <c r="AE9" s="386"/>
      <c r="AF9" s="386"/>
      <c r="AG9" s="386"/>
      <c r="AH9" s="386"/>
      <c r="AI9" s="386"/>
      <c r="AJ9" s="296" t="s">
        <v>200</v>
      </c>
      <c r="AK9" s="296"/>
      <c r="AL9" s="296"/>
      <c r="AM9" s="296"/>
      <c r="AN9" s="296"/>
      <c r="AO9" s="296"/>
      <c r="AP9" s="396" t="s">
        <v>129</v>
      </c>
      <c r="AQ9" s="396"/>
      <c r="AR9" s="396"/>
      <c r="AS9" s="396"/>
      <c r="AT9" s="396"/>
      <c r="AU9" s="396"/>
      <c r="AV9" s="78"/>
      <c r="AW9" s="78"/>
      <c r="AX9" s="78"/>
      <c r="AY9" s="78"/>
      <c r="AZ9" s="78"/>
    </row>
    <row r="10" spans="1:52" s="77" customFormat="1" x14ac:dyDescent="0.55000000000000004">
      <c r="A10" s="356" t="s">
        <v>45</v>
      </c>
      <c r="B10" s="356"/>
      <c r="C10" s="358"/>
      <c r="D10" s="188">
        <v>4.9250000000000002E-2</v>
      </c>
      <c r="E10" s="79"/>
      <c r="F10" s="30"/>
      <c r="G10" s="79"/>
      <c r="H10" s="151">
        <f>IF(OR($C$9="",$D$10=""),"",$C$9*$D$10)</f>
        <v>0</v>
      </c>
      <c r="I10" s="78"/>
      <c r="J10" s="78"/>
      <c r="K10" s="78"/>
      <c r="L10" s="78"/>
      <c r="M10" s="246"/>
      <c r="N10" s="247"/>
      <c r="O10" s="247"/>
      <c r="P10" s="247"/>
      <c r="Q10" s="247"/>
      <c r="R10" s="248"/>
      <c r="S10" s="386"/>
      <c r="T10" s="386"/>
      <c r="U10" s="386"/>
      <c r="V10" s="386"/>
      <c r="W10" s="386"/>
      <c r="X10" s="386"/>
      <c r="Y10" s="386"/>
      <c r="Z10" s="386"/>
      <c r="AA10" s="386"/>
      <c r="AB10" s="386"/>
      <c r="AC10" s="386"/>
      <c r="AD10" s="386"/>
      <c r="AE10" s="386"/>
      <c r="AF10" s="386"/>
      <c r="AG10" s="386"/>
      <c r="AH10" s="386"/>
      <c r="AI10" s="386"/>
      <c r="AJ10" s="296"/>
      <c r="AK10" s="296"/>
      <c r="AL10" s="296"/>
      <c r="AM10" s="296"/>
      <c r="AN10" s="296"/>
      <c r="AO10" s="296"/>
      <c r="AP10" s="396"/>
      <c r="AQ10" s="396"/>
      <c r="AR10" s="396"/>
      <c r="AS10" s="396"/>
      <c r="AT10" s="396"/>
      <c r="AU10" s="396"/>
      <c r="AV10" s="78"/>
      <c r="AW10" s="78"/>
      <c r="AX10" s="78"/>
      <c r="AY10" s="78"/>
      <c r="AZ10" s="78"/>
    </row>
    <row r="11" spans="1:52" s="77" customFormat="1" ht="16" customHeight="1" x14ac:dyDescent="0.55000000000000004">
      <c r="A11" s="356" t="s">
        <v>47</v>
      </c>
      <c r="B11" s="356"/>
      <c r="C11" s="358"/>
      <c r="D11" s="139">
        <v>1.6199999999999999E-2</v>
      </c>
      <c r="E11" s="79"/>
      <c r="F11" s="30"/>
      <c r="G11" s="79"/>
      <c r="H11" s="151">
        <f>IF(OR($C$9="",$D$9=""),"",$C$9*$D$11)</f>
        <v>0</v>
      </c>
      <c r="I11" s="78"/>
      <c r="J11" s="78"/>
      <c r="K11" s="78"/>
      <c r="L11" s="78"/>
      <c r="M11" s="243" t="s">
        <v>42</v>
      </c>
      <c r="N11" s="244"/>
      <c r="O11" s="244"/>
      <c r="P11" s="244"/>
      <c r="Q11" s="244"/>
      <c r="R11" s="245"/>
      <c r="S11" s="368" t="s">
        <v>204</v>
      </c>
      <c r="T11" s="369"/>
      <c r="U11" s="369"/>
      <c r="V11" s="369"/>
      <c r="W11" s="369"/>
      <c r="X11" s="369"/>
      <c r="Y11" s="369"/>
      <c r="Z11" s="369"/>
      <c r="AA11" s="369"/>
      <c r="AB11" s="369"/>
      <c r="AC11" s="369"/>
      <c r="AD11" s="369"/>
      <c r="AE11" s="369"/>
      <c r="AF11" s="369"/>
      <c r="AG11" s="369"/>
      <c r="AH11" s="369"/>
      <c r="AI11" s="370"/>
      <c r="AJ11" s="296" t="s">
        <v>201</v>
      </c>
      <c r="AK11" s="296"/>
      <c r="AL11" s="296"/>
      <c r="AM11" s="296"/>
      <c r="AN11" s="296"/>
      <c r="AO11" s="296"/>
      <c r="AP11" s="377" t="s">
        <v>129</v>
      </c>
      <c r="AQ11" s="378"/>
      <c r="AR11" s="378"/>
      <c r="AS11" s="378"/>
      <c r="AT11" s="378"/>
      <c r="AU11" s="379"/>
      <c r="AV11" s="78"/>
      <c r="AW11" s="78"/>
      <c r="AX11" s="78"/>
      <c r="AY11" s="78"/>
      <c r="AZ11" s="78"/>
    </row>
    <row r="12" spans="1:52" s="77" customFormat="1" ht="18" customHeight="1" x14ac:dyDescent="0.55000000000000004">
      <c r="A12" s="356" t="s">
        <v>48</v>
      </c>
      <c r="B12" s="356"/>
      <c r="C12" s="358"/>
      <c r="D12" s="139">
        <v>9.1499999999999998E-2</v>
      </c>
      <c r="E12" s="79"/>
      <c r="F12" s="30"/>
      <c r="G12" s="79"/>
      <c r="H12" s="151">
        <f>IF(OR($C$9="",$D$9=""),"",$C$9*$D$12)</f>
        <v>0</v>
      </c>
      <c r="I12" s="78"/>
      <c r="J12" s="78"/>
      <c r="K12" s="78"/>
      <c r="L12" s="78"/>
      <c r="M12" s="246"/>
      <c r="N12" s="247"/>
      <c r="O12" s="247"/>
      <c r="P12" s="247"/>
      <c r="Q12" s="247"/>
      <c r="R12" s="248"/>
      <c r="S12" s="371"/>
      <c r="T12" s="372"/>
      <c r="U12" s="372"/>
      <c r="V12" s="372"/>
      <c r="W12" s="372"/>
      <c r="X12" s="372"/>
      <c r="Y12" s="372"/>
      <c r="Z12" s="372"/>
      <c r="AA12" s="372"/>
      <c r="AB12" s="372"/>
      <c r="AC12" s="372"/>
      <c r="AD12" s="372"/>
      <c r="AE12" s="372"/>
      <c r="AF12" s="372"/>
      <c r="AG12" s="372"/>
      <c r="AH12" s="372"/>
      <c r="AI12" s="373"/>
      <c r="AJ12" s="296"/>
      <c r="AK12" s="296"/>
      <c r="AL12" s="296"/>
      <c r="AM12" s="296"/>
      <c r="AN12" s="296"/>
      <c r="AO12" s="296"/>
      <c r="AP12" s="380"/>
      <c r="AQ12" s="381"/>
      <c r="AR12" s="381"/>
      <c r="AS12" s="381"/>
      <c r="AT12" s="381"/>
      <c r="AU12" s="382"/>
      <c r="AV12" s="78"/>
      <c r="AW12" s="78"/>
      <c r="AX12" s="78"/>
      <c r="AY12" s="78"/>
      <c r="AZ12" s="78"/>
    </row>
    <row r="13" spans="1:52" s="77" customFormat="1" ht="16" customHeight="1" x14ac:dyDescent="0.55000000000000004">
      <c r="A13" s="356" t="s">
        <v>49</v>
      </c>
      <c r="B13" s="356"/>
      <c r="C13" s="359"/>
      <c r="D13" s="139">
        <v>3.5999999999999999E-3</v>
      </c>
      <c r="E13" s="79"/>
      <c r="F13" s="30"/>
      <c r="G13" s="79"/>
      <c r="H13" s="151">
        <f>IF(OR($C$9="",$D$9=""),"",$C$9*$D$13)</f>
        <v>0</v>
      </c>
      <c r="I13" s="78"/>
      <c r="J13" s="78"/>
      <c r="K13" s="78"/>
      <c r="L13" s="78"/>
      <c r="M13" s="243" t="s">
        <v>43</v>
      </c>
      <c r="N13" s="244"/>
      <c r="O13" s="244"/>
      <c r="P13" s="244"/>
      <c r="Q13" s="244"/>
      <c r="R13" s="245"/>
      <c r="S13" s="371"/>
      <c r="T13" s="372"/>
      <c r="U13" s="372"/>
      <c r="V13" s="372"/>
      <c r="W13" s="372"/>
      <c r="X13" s="372"/>
      <c r="Y13" s="372"/>
      <c r="Z13" s="372"/>
      <c r="AA13" s="372"/>
      <c r="AB13" s="372"/>
      <c r="AC13" s="372"/>
      <c r="AD13" s="372"/>
      <c r="AE13" s="372"/>
      <c r="AF13" s="372"/>
      <c r="AG13" s="372"/>
      <c r="AH13" s="372"/>
      <c r="AI13" s="373"/>
      <c r="AJ13" s="296" t="s">
        <v>201</v>
      </c>
      <c r="AK13" s="296"/>
      <c r="AL13" s="296"/>
      <c r="AM13" s="296"/>
      <c r="AN13" s="296"/>
      <c r="AO13" s="296"/>
      <c r="AP13" s="380"/>
      <c r="AQ13" s="381"/>
      <c r="AR13" s="381"/>
      <c r="AS13" s="381"/>
      <c r="AT13" s="381"/>
      <c r="AU13" s="382"/>
      <c r="AV13" s="78"/>
      <c r="AW13" s="78"/>
      <c r="AX13" s="78"/>
      <c r="AY13" s="78"/>
      <c r="AZ13" s="78"/>
    </row>
    <row r="14" spans="1:52" s="77" customFormat="1" ht="18" customHeight="1" x14ac:dyDescent="0.55000000000000004">
      <c r="A14" s="78"/>
      <c r="B14" s="78"/>
      <c r="C14" s="78"/>
      <c r="D14" s="189">
        <f>SUM(D9:D13)</f>
        <v>0.17154999999999998</v>
      </c>
      <c r="E14" s="78"/>
      <c r="F14" s="30"/>
      <c r="G14" s="78"/>
      <c r="H14" s="78"/>
      <c r="I14" s="78"/>
      <c r="J14" s="78"/>
      <c r="K14" s="78"/>
      <c r="L14" s="78"/>
      <c r="M14" s="246"/>
      <c r="N14" s="247"/>
      <c r="O14" s="247"/>
      <c r="P14" s="247"/>
      <c r="Q14" s="247"/>
      <c r="R14" s="248"/>
      <c r="S14" s="374"/>
      <c r="T14" s="375"/>
      <c r="U14" s="375"/>
      <c r="V14" s="375"/>
      <c r="W14" s="375"/>
      <c r="X14" s="375"/>
      <c r="Y14" s="375"/>
      <c r="Z14" s="375"/>
      <c r="AA14" s="375"/>
      <c r="AB14" s="375"/>
      <c r="AC14" s="375"/>
      <c r="AD14" s="375"/>
      <c r="AE14" s="375"/>
      <c r="AF14" s="375"/>
      <c r="AG14" s="375"/>
      <c r="AH14" s="375"/>
      <c r="AI14" s="376"/>
      <c r="AJ14" s="296"/>
      <c r="AK14" s="296"/>
      <c r="AL14" s="296"/>
      <c r="AM14" s="296"/>
      <c r="AN14" s="296"/>
      <c r="AO14" s="296"/>
      <c r="AP14" s="383"/>
      <c r="AQ14" s="384"/>
      <c r="AR14" s="384"/>
      <c r="AS14" s="384"/>
      <c r="AT14" s="384"/>
      <c r="AU14" s="385"/>
      <c r="AV14" s="78"/>
      <c r="AW14" s="78"/>
      <c r="AX14" s="78"/>
      <c r="AY14" s="78"/>
      <c r="AZ14" s="78"/>
    </row>
    <row r="15" spans="1:52" s="77" customFormat="1" ht="16" customHeight="1" x14ac:dyDescent="0.55000000000000004">
      <c r="A15" s="78"/>
      <c r="B15" s="78"/>
      <c r="C15" s="78"/>
      <c r="E15" s="78"/>
      <c r="G15" s="83" t="s">
        <v>112</v>
      </c>
      <c r="H15" s="149">
        <f>SUM(H9:H13)</f>
        <v>0</v>
      </c>
      <c r="I15" s="78"/>
      <c r="J15" s="78"/>
      <c r="K15" s="78"/>
      <c r="L15" s="78"/>
      <c r="M15" s="243" t="s">
        <v>46</v>
      </c>
      <c r="N15" s="244"/>
      <c r="O15" s="244"/>
      <c r="P15" s="244"/>
      <c r="Q15" s="244"/>
      <c r="R15" s="245"/>
      <c r="S15" s="387" t="s">
        <v>205</v>
      </c>
      <c r="T15" s="388"/>
      <c r="U15" s="388"/>
      <c r="V15" s="388"/>
      <c r="W15" s="388"/>
      <c r="X15" s="388"/>
      <c r="Y15" s="388"/>
      <c r="Z15" s="388"/>
      <c r="AA15" s="388"/>
      <c r="AB15" s="388"/>
      <c r="AC15" s="388"/>
      <c r="AD15" s="388"/>
      <c r="AE15" s="388"/>
      <c r="AF15" s="388"/>
      <c r="AG15" s="388"/>
      <c r="AH15" s="388"/>
      <c r="AI15" s="389"/>
      <c r="AJ15" s="296" t="s">
        <v>202</v>
      </c>
      <c r="AK15" s="296"/>
      <c r="AL15" s="296"/>
      <c r="AM15" s="296"/>
      <c r="AN15" s="296"/>
      <c r="AO15" s="296"/>
      <c r="AP15" s="377" t="s">
        <v>129</v>
      </c>
      <c r="AQ15" s="378"/>
      <c r="AR15" s="378"/>
      <c r="AS15" s="378"/>
      <c r="AT15" s="378"/>
      <c r="AU15" s="379"/>
      <c r="AV15" s="78"/>
      <c r="AW15" s="78"/>
      <c r="AX15" s="78"/>
      <c r="AY15" s="78"/>
      <c r="AZ15" s="78"/>
    </row>
    <row r="16" spans="1:52" s="77" customFormat="1" ht="18" customHeight="1" x14ac:dyDescent="0.3">
      <c r="A16" s="78"/>
      <c r="B16" s="94"/>
      <c r="C16" s="78"/>
      <c r="D16" s="78"/>
      <c r="E16" s="78"/>
      <c r="F16" s="78"/>
      <c r="G16" s="78"/>
      <c r="H16" s="78"/>
      <c r="I16" s="78"/>
      <c r="J16" s="78"/>
      <c r="K16" s="78"/>
      <c r="L16" s="78"/>
      <c r="M16" s="246"/>
      <c r="N16" s="247"/>
      <c r="O16" s="247"/>
      <c r="P16" s="247"/>
      <c r="Q16" s="247"/>
      <c r="R16" s="248"/>
      <c r="S16" s="390"/>
      <c r="T16" s="391"/>
      <c r="U16" s="391"/>
      <c r="V16" s="391"/>
      <c r="W16" s="391"/>
      <c r="X16" s="391"/>
      <c r="Y16" s="391"/>
      <c r="Z16" s="391"/>
      <c r="AA16" s="391"/>
      <c r="AB16" s="391"/>
      <c r="AC16" s="391"/>
      <c r="AD16" s="391"/>
      <c r="AE16" s="391"/>
      <c r="AF16" s="391"/>
      <c r="AG16" s="391"/>
      <c r="AH16" s="391"/>
      <c r="AI16" s="392"/>
      <c r="AJ16" s="296"/>
      <c r="AK16" s="296"/>
      <c r="AL16" s="296"/>
      <c r="AM16" s="296"/>
      <c r="AN16" s="296"/>
      <c r="AO16" s="296"/>
      <c r="AP16" s="380"/>
      <c r="AQ16" s="381"/>
      <c r="AR16" s="381"/>
      <c r="AS16" s="381"/>
      <c r="AT16" s="381"/>
      <c r="AU16" s="382"/>
      <c r="AV16" s="78"/>
      <c r="AW16" s="78"/>
      <c r="AX16" s="78"/>
      <c r="AY16" s="78"/>
      <c r="AZ16" s="78"/>
    </row>
    <row r="17" spans="1:52" s="77" customFormat="1" ht="18" customHeight="1" x14ac:dyDescent="0.55000000000000004">
      <c r="A17" s="93" t="s">
        <v>166</v>
      </c>
      <c r="B17" s="78"/>
      <c r="C17" s="78"/>
      <c r="D17" s="78"/>
      <c r="E17" s="78"/>
      <c r="F17" s="78"/>
      <c r="G17" s="78"/>
      <c r="H17" s="78"/>
      <c r="I17" s="78"/>
      <c r="J17" s="78"/>
      <c r="K17" s="78"/>
      <c r="L17" s="78"/>
      <c r="M17" s="294" t="s">
        <v>126</v>
      </c>
      <c r="N17" s="294"/>
      <c r="O17" s="294"/>
      <c r="P17" s="294"/>
      <c r="Q17" s="294"/>
      <c r="R17" s="294"/>
      <c r="S17" s="390"/>
      <c r="T17" s="391"/>
      <c r="U17" s="391"/>
      <c r="V17" s="391"/>
      <c r="W17" s="391"/>
      <c r="X17" s="391"/>
      <c r="Y17" s="391"/>
      <c r="Z17" s="391"/>
      <c r="AA17" s="391"/>
      <c r="AB17" s="391"/>
      <c r="AC17" s="391"/>
      <c r="AD17" s="391"/>
      <c r="AE17" s="391"/>
      <c r="AF17" s="391"/>
      <c r="AG17" s="391"/>
      <c r="AH17" s="391"/>
      <c r="AI17" s="392"/>
      <c r="AJ17" s="296" t="s">
        <v>202</v>
      </c>
      <c r="AK17" s="296"/>
      <c r="AL17" s="296"/>
      <c r="AM17" s="296"/>
      <c r="AN17" s="296"/>
      <c r="AO17" s="296"/>
      <c r="AP17" s="380"/>
      <c r="AQ17" s="381"/>
      <c r="AR17" s="381"/>
      <c r="AS17" s="381"/>
      <c r="AT17" s="381"/>
      <c r="AU17" s="382"/>
      <c r="AV17" s="78"/>
      <c r="AW17" s="78"/>
      <c r="AX17" s="78"/>
      <c r="AY17" s="78"/>
      <c r="AZ17" s="78"/>
    </row>
    <row r="18" spans="1:52" s="77" customFormat="1" ht="18" customHeight="1" x14ac:dyDescent="0.55000000000000004">
      <c r="A18" s="78" t="s">
        <v>167</v>
      </c>
      <c r="B18" s="78"/>
      <c r="C18" s="78"/>
      <c r="D18" s="78"/>
      <c r="E18" s="78"/>
      <c r="F18" s="78"/>
      <c r="G18" s="78"/>
      <c r="H18" s="78"/>
      <c r="I18" s="78"/>
      <c r="J18" s="78"/>
      <c r="K18" s="78"/>
      <c r="L18" s="78"/>
      <c r="M18" s="294"/>
      <c r="N18" s="294"/>
      <c r="O18" s="294"/>
      <c r="P18" s="294"/>
      <c r="Q18" s="294"/>
      <c r="R18" s="294"/>
      <c r="S18" s="393"/>
      <c r="T18" s="394"/>
      <c r="U18" s="394"/>
      <c r="V18" s="394"/>
      <c r="W18" s="394"/>
      <c r="X18" s="394"/>
      <c r="Y18" s="394"/>
      <c r="Z18" s="394"/>
      <c r="AA18" s="394"/>
      <c r="AB18" s="394"/>
      <c r="AC18" s="394"/>
      <c r="AD18" s="394"/>
      <c r="AE18" s="394"/>
      <c r="AF18" s="394"/>
      <c r="AG18" s="394"/>
      <c r="AH18" s="394"/>
      <c r="AI18" s="395"/>
      <c r="AJ18" s="296"/>
      <c r="AK18" s="296"/>
      <c r="AL18" s="296"/>
      <c r="AM18" s="296"/>
      <c r="AN18" s="296"/>
      <c r="AO18" s="296"/>
      <c r="AP18" s="383"/>
      <c r="AQ18" s="384"/>
      <c r="AR18" s="384"/>
      <c r="AS18" s="384"/>
      <c r="AT18" s="384"/>
      <c r="AU18" s="385"/>
      <c r="AV18" s="78"/>
      <c r="AW18" s="78"/>
      <c r="AX18" s="78"/>
      <c r="AY18" s="78"/>
      <c r="AZ18" s="78"/>
    </row>
    <row r="19" spans="1:52" s="77" customFormat="1" ht="18" x14ac:dyDescent="0.3">
      <c r="A19" s="134" t="s">
        <v>107</v>
      </c>
      <c r="B19" s="90" t="s">
        <v>108</v>
      </c>
      <c r="C19" s="78"/>
      <c r="D19" s="78"/>
      <c r="E19" s="78"/>
      <c r="F19" s="78"/>
      <c r="G19" s="78"/>
      <c r="H19" s="95" t="s">
        <v>102</v>
      </c>
      <c r="I19" s="78"/>
      <c r="J19" s="78"/>
      <c r="K19" s="78"/>
      <c r="L19" s="78"/>
      <c r="M19" s="78"/>
      <c r="N19" s="78"/>
      <c r="O19" s="78"/>
      <c r="P19" s="89"/>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88"/>
      <c r="AU19" s="78"/>
      <c r="AV19" s="78"/>
      <c r="AW19" s="78"/>
      <c r="AX19" s="78"/>
      <c r="AY19" s="78"/>
      <c r="AZ19" s="78"/>
    </row>
    <row r="20" spans="1:52" s="77" customFormat="1" ht="18" customHeight="1" thickBot="1" x14ac:dyDescent="0.3">
      <c r="A20" s="135" t="s">
        <v>109</v>
      </c>
      <c r="B20" s="96" t="s">
        <v>110</v>
      </c>
      <c r="C20" s="78"/>
      <c r="D20" s="78"/>
      <c r="E20" s="78"/>
      <c r="F20" s="78"/>
      <c r="G20" s="78"/>
      <c r="H20" s="97" t="s">
        <v>101</v>
      </c>
      <c r="I20" s="78"/>
      <c r="J20" s="78"/>
      <c r="K20" s="78"/>
      <c r="L20" s="78"/>
      <c r="M20" s="78"/>
      <c r="N20" s="78"/>
      <c r="O20" s="78"/>
      <c r="P20" s="89"/>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88"/>
      <c r="AU20" s="78"/>
      <c r="AV20" s="78"/>
      <c r="AW20" s="78"/>
      <c r="AX20" s="78"/>
      <c r="AY20" s="78"/>
      <c r="AZ20" s="78"/>
    </row>
    <row r="21" spans="1:52" s="77" customFormat="1" ht="18" customHeight="1" thickTop="1" x14ac:dyDescent="0.55000000000000004">
      <c r="A21" s="136">
        <v>320</v>
      </c>
      <c r="B21" s="177" cm="1">
        <f t="array" ref="B21">_xlfn.LET(
_xlpm.targetB, '【ｼｰﾄ2】材料費・労務費等 明細'!$B$7:$B$973,
_xlpm.targetC, '【ｼｰﾄ2】材料費・労務費等 明細'!$C$7:$C$973,
_xlpm.targetE, '【ｼｰﾄ2】材料費・労務費等 明細'!$E$7:$E$973,
_xlpm.targetF, '【ｼｰﾄ2】材料費・労務費等 明細'!$F$7:$F$973,
_xlpm.targetG, '【ｼｰﾄ2】材料費・労務費等 明細'!$G$7:$G$973,
_xlpm.ParentQty, _xlfn.SCAN(0, _xlfn.SEQUENCE(ROWS(_xlpm.targetB)), _xlfn.LAMBDA(_xlpm.acc,_xlpm.i, IF(INDEX(_xlpm.targetB,_xlpm.i)&lt;&gt;"", N(INDEX(_xlpm.targetE,_xlpm.i)), _xlpm.acc))),
_xlpm.Days, _xlfn.MAP(_xlfn.SEQUENCE(ROWS(_xlpm.targetC)), _xlpm.ParentQty, _xlfn.LAMBDA(_xlpm.i,_xlpm.pq,
IF(TRIM(INDEX(_xlpm.targetC,_xlpm.i))="労務費",
IF(N(INDEX(_xlpm.targetF,_xlpm.i))&gt;0, _xlpm.pq * N(INDEX(_xlpm.targetF,_xlpm.i)),
IF(N(INDEX(_xlpm.targetG,_xlpm.i))&gt;0, _xlpm.pq / N(INDEX(_xlpm.targetG,_xlpm.i)), 0)),
0)
)),
SUM(_xlpm.Days)
)</f>
        <v>0</v>
      </c>
      <c r="C21" s="78"/>
      <c r="D21" s="78"/>
      <c r="E21" s="78"/>
      <c r="G21" s="83" t="s">
        <v>112</v>
      </c>
      <c r="H21" s="150">
        <f>ROUND(IF(C23=TRUE, 0, A21*B21),-2)</f>
        <v>0</v>
      </c>
      <c r="I21" s="78"/>
      <c r="J21" s="78"/>
      <c r="K21" s="78"/>
      <c r="L21" s="78"/>
      <c r="M21" s="367" t="s">
        <v>128</v>
      </c>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78"/>
      <c r="AQ21" s="78"/>
      <c r="AR21" s="78"/>
      <c r="AS21" s="78"/>
      <c r="AT21" s="88"/>
      <c r="AU21" s="78"/>
      <c r="AV21" s="78"/>
      <c r="AW21" s="78"/>
      <c r="AX21" s="78"/>
      <c r="AY21" s="78"/>
      <c r="AZ21" s="78"/>
    </row>
    <row r="22" spans="1:52" s="77" customFormat="1" ht="18" customHeight="1" x14ac:dyDescent="0.35">
      <c r="A22" s="78"/>
      <c r="B22" s="78"/>
      <c r="C22" s="78"/>
      <c r="D22" s="78"/>
      <c r="E22" s="1"/>
      <c r="F22" s="1"/>
      <c r="G22" s="5"/>
      <c r="H22" s="78"/>
      <c r="I22" s="78"/>
      <c r="J22" s="78"/>
      <c r="K22" s="78"/>
      <c r="L22" s="78"/>
      <c r="M22" s="297" t="s">
        <v>16</v>
      </c>
      <c r="N22" s="297"/>
      <c r="O22" s="297"/>
      <c r="P22" s="297"/>
      <c r="Q22" s="297"/>
      <c r="R22" s="297"/>
      <c r="S22" s="298" t="s">
        <v>35</v>
      </c>
      <c r="T22" s="298"/>
      <c r="U22" s="298"/>
      <c r="V22" s="298"/>
      <c r="W22" s="298"/>
      <c r="X22" s="298"/>
      <c r="Y22" s="298"/>
      <c r="Z22" s="298"/>
      <c r="AA22" s="298"/>
      <c r="AB22" s="298"/>
      <c r="AC22" s="298"/>
      <c r="AD22" s="298"/>
      <c r="AE22" s="298"/>
      <c r="AF22" s="298"/>
      <c r="AG22" s="298"/>
      <c r="AH22" s="298"/>
      <c r="AI22" s="298"/>
      <c r="AJ22" s="298" t="s">
        <v>17</v>
      </c>
      <c r="AK22" s="298"/>
      <c r="AL22" s="298"/>
      <c r="AM22" s="298"/>
      <c r="AN22" s="298"/>
      <c r="AO22" s="298"/>
      <c r="AP22" s="298" t="s">
        <v>17</v>
      </c>
      <c r="AQ22" s="298"/>
      <c r="AR22" s="298"/>
      <c r="AS22" s="298"/>
      <c r="AT22" s="298"/>
      <c r="AU22" s="298"/>
      <c r="AV22" s="78"/>
      <c r="AW22" s="78"/>
      <c r="AX22" s="78"/>
      <c r="AY22" s="78"/>
      <c r="AZ22" s="78"/>
    </row>
    <row r="23" spans="1:52" s="77" customFormat="1" ht="16" customHeight="1" x14ac:dyDescent="0.55000000000000004">
      <c r="A23" s="360" t="s">
        <v>168</v>
      </c>
      <c r="B23" s="360"/>
      <c r="C23" s="137" t="b">
        <v>0</v>
      </c>
      <c r="D23" s="78"/>
      <c r="E23" s="78"/>
      <c r="F23" s="1"/>
      <c r="G23" s="5"/>
      <c r="H23" s="138" t="str">
        <f>IF(C23=TRUE, "元請等が証紙等購入", "")</f>
        <v/>
      </c>
      <c r="I23" s="78"/>
      <c r="J23" s="78"/>
      <c r="K23" s="78"/>
      <c r="L23" s="78"/>
      <c r="M23" s="361" t="s">
        <v>50</v>
      </c>
      <c r="N23" s="362"/>
      <c r="O23" s="362"/>
      <c r="P23" s="362"/>
      <c r="Q23" s="362"/>
      <c r="R23" s="363"/>
      <c r="S23" s="386" t="s">
        <v>206</v>
      </c>
      <c r="T23" s="386"/>
      <c r="U23" s="386"/>
      <c r="V23" s="386"/>
      <c r="W23" s="386"/>
      <c r="X23" s="386"/>
      <c r="Y23" s="386"/>
      <c r="Z23" s="386"/>
      <c r="AA23" s="386"/>
      <c r="AB23" s="386"/>
      <c r="AC23" s="386"/>
      <c r="AD23" s="386"/>
      <c r="AE23" s="386"/>
      <c r="AF23" s="386"/>
      <c r="AG23" s="386"/>
      <c r="AH23" s="386"/>
      <c r="AI23" s="386"/>
      <c r="AJ23" s="296" t="s">
        <v>196</v>
      </c>
      <c r="AK23" s="296"/>
      <c r="AL23" s="296"/>
      <c r="AM23" s="296"/>
      <c r="AN23" s="296"/>
      <c r="AO23" s="296"/>
      <c r="AP23" s="296"/>
      <c r="AQ23" s="296"/>
      <c r="AR23" s="296"/>
      <c r="AS23" s="296"/>
      <c r="AT23" s="296"/>
      <c r="AU23" s="296"/>
      <c r="AV23" s="78"/>
      <c r="AW23" s="78"/>
      <c r="AX23" s="78"/>
      <c r="AY23" s="78"/>
      <c r="AZ23" s="78"/>
    </row>
    <row r="24" spans="1:52" s="77" customFormat="1" ht="16" customHeight="1" x14ac:dyDescent="0.55000000000000004">
      <c r="A24" s="78"/>
      <c r="B24" s="78"/>
      <c r="C24" s="78"/>
      <c r="D24" s="78"/>
      <c r="E24" s="78"/>
      <c r="F24" s="78"/>
      <c r="G24" s="78"/>
      <c r="H24" s="78"/>
      <c r="I24" s="78"/>
      <c r="J24" s="78"/>
      <c r="K24" s="78"/>
      <c r="L24" s="78"/>
      <c r="M24" s="364"/>
      <c r="N24" s="365"/>
      <c r="O24" s="365"/>
      <c r="P24" s="365"/>
      <c r="Q24" s="365"/>
      <c r="R24" s="366"/>
      <c r="S24" s="386"/>
      <c r="T24" s="386"/>
      <c r="U24" s="386"/>
      <c r="V24" s="386"/>
      <c r="W24" s="386"/>
      <c r="X24" s="386"/>
      <c r="Y24" s="386"/>
      <c r="Z24" s="386"/>
      <c r="AA24" s="386"/>
      <c r="AB24" s="386"/>
      <c r="AC24" s="386"/>
      <c r="AD24" s="386"/>
      <c r="AE24" s="386"/>
      <c r="AF24" s="386"/>
      <c r="AG24" s="386"/>
      <c r="AH24" s="386"/>
      <c r="AI24" s="386"/>
      <c r="AJ24" s="296"/>
      <c r="AK24" s="296"/>
      <c r="AL24" s="296"/>
      <c r="AM24" s="296"/>
      <c r="AN24" s="296"/>
      <c r="AO24" s="296"/>
      <c r="AP24" s="296"/>
      <c r="AQ24" s="296"/>
      <c r="AR24" s="296"/>
      <c r="AS24" s="296"/>
      <c r="AT24" s="296"/>
      <c r="AU24" s="296"/>
      <c r="AV24" s="78"/>
      <c r="AW24" s="78"/>
      <c r="AX24" s="78"/>
      <c r="AY24" s="78"/>
      <c r="AZ24" s="78"/>
    </row>
    <row r="25" spans="1:52" s="77" customFormat="1" x14ac:dyDescent="0.55000000000000004">
      <c r="A25" s="78"/>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row>
    <row r="26" spans="1:52" s="77" customFormat="1" ht="18" customHeight="1" x14ac:dyDescent="0.55000000000000004">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row>
    <row r="27" spans="1:52" s="77" customFormat="1" ht="18" customHeight="1" x14ac:dyDescent="0.55000000000000004">
      <c r="A27" s="78"/>
      <c r="B27" s="78"/>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row>
    <row r="28" spans="1:52" s="77" customFormat="1" ht="18" customHeight="1" x14ac:dyDescent="0.55000000000000004"/>
    <row r="29" spans="1:52" s="77" customFormat="1" ht="18" customHeight="1" x14ac:dyDescent="0.55000000000000004"/>
    <row r="30" spans="1:52" s="77" customFormat="1" ht="18" customHeight="1" x14ac:dyDescent="0.55000000000000004"/>
    <row r="31" spans="1:52" s="77" customFormat="1" ht="18" customHeight="1" x14ac:dyDescent="0.55000000000000004"/>
    <row r="32" spans="1:52" s="77" customFormat="1" ht="18" customHeight="1" x14ac:dyDescent="0.55000000000000004"/>
    <row r="33" ht="18" customHeight="1" x14ac:dyDescent="0.55000000000000004"/>
    <row r="34" ht="18" customHeight="1" x14ac:dyDescent="0.55000000000000004"/>
    <row r="35" ht="18" customHeight="1" x14ac:dyDescent="0.55000000000000004"/>
    <row r="36" ht="18" customHeight="1" x14ac:dyDescent="0.55000000000000004"/>
    <row r="37" ht="18" customHeight="1" x14ac:dyDescent="0.55000000000000004"/>
    <row r="38" ht="18" customHeight="1" x14ac:dyDescent="0.55000000000000004"/>
    <row r="39" ht="18" customHeight="1" x14ac:dyDescent="0.55000000000000004"/>
    <row r="40" ht="18" customHeight="1" x14ac:dyDescent="0.55000000000000004"/>
    <row r="41" ht="18" customHeight="1" x14ac:dyDescent="0.55000000000000004"/>
  </sheetData>
  <mergeCells count="39">
    <mergeCell ref="P1:AT2"/>
    <mergeCell ref="M8:R8"/>
    <mergeCell ref="S8:AI8"/>
    <mergeCell ref="AJ8:AO8"/>
    <mergeCell ref="M9:R10"/>
    <mergeCell ref="S9:AI10"/>
    <mergeCell ref="AJ9:AO10"/>
    <mergeCell ref="M7:AO7"/>
    <mergeCell ref="AP8:AU8"/>
    <mergeCell ref="AP9:AU10"/>
    <mergeCell ref="AP11:AU14"/>
    <mergeCell ref="S23:AI24"/>
    <mergeCell ref="AJ23:AO24"/>
    <mergeCell ref="AP23:AU24"/>
    <mergeCell ref="AJ17:AO18"/>
    <mergeCell ref="AJ11:AO12"/>
    <mergeCell ref="AP22:AU22"/>
    <mergeCell ref="S15:AI18"/>
    <mergeCell ref="AP15:AU18"/>
    <mergeCell ref="AJ15:AO16"/>
    <mergeCell ref="M23:R24"/>
    <mergeCell ref="M17:R18"/>
    <mergeCell ref="M11:R12"/>
    <mergeCell ref="M13:R14"/>
    <mergeCell ref="M21:AO21"/>
    <mergeCell ref="M22:R22"/>
    <mergeCell ref="S22:AI22"/>
    <mergeCell ref="AJ22:AO22"/>
    <mergeCell ref="AJ13:AO14"/>
    <mergeCell ref="S11:AI14"/>
    <mergeCell ref="M15:R16"/>
    <mergeCell ref="A7:B8"/>
    <mergeCell ref="A9:B9"/>
    <mergeCell ref="A10:B10"/>
    <mergeCell ref="C9:C13"/>
    <mergeCell ref="A23:B23"/>
    <mergeCell ref="A11:B11"/>
    <mergeCell ref="A12:B12"/>
    <mergeCell ref="A13:B13"/>
  </mergeCells>
  <phoneticPr fontId="5"/>
  <conditionalFormatting sqref="A21:B21">
    <cfRule type="cellIs" dxfId="19" priority="6" operator="lessThanOrEqual">
      <formula>0</formula>
    </cfRule>
  </conditionalFormatting>
  <conditionalFormatting sqref="A1:H21 A28:H973">
    <cfRule type="expression" priority="1" stopIfTrue="1">
      <formula>OR(マスタースイッチ="", AND($A7&lt;&gt;"", $B7&lt;&gt;"", $E7&lt;&gt;"", $H7&lt;&gt;"", $I7&lt;&gt;"", $I7&lt;&gt;0, $K7&lt;&gt;0))</formula>
    </cfRule>
  </conditionalFormatting>
  <conditionalFormatting sqref="A22:H27">
    <cfRule type="expression" priority="308" stopIfTrue="1">
      <formula>OR(マスタースイッチ="", AND(#REF!&lt;&gt;"", #REF!&lt;&gt;"", #REF!&lt;&gt;"", #REF!&lt;&gt;"", #REF!&lt;&gt;"", #REF!&lt;&gt;0, #REF!&lt;&gt;0))</formula>
    </cfRule>
  </conditionalFormatting>
  <conditionalFormatting sqref="C9:C13">
    <cfRule type="cellIs" dxfId="18" priority="4" operator="lessThanOrEqual">
      <formula>0</formula>
    </cfRule>
  </conditionalFormatting>
  <conditionalFormatting sqref="D9:D13">
    <cfRule type="containsBlanks" dxfId="17" priority="7">
      <formula>LEN(TRIM(D9))=0</formula>
    </cfRule>
  </conditionalFormatting>
  <conditionalFormatting sqref="H9:H13 H15">
    <cfRule type="cellIs" dxfId="16" priority="5" operator="equal">
      <formula>0</formula>
    </cfRule>
  </conditionalFormatting>
  <conditionalFormatting sqref="H9:H13">
    <cfRule type="containsBlanks" dxfId="15" priority="3">
      <formula>LEN(TRIM(H9))=0</formula>
    </cfRule>
  </conditionalFormatting>
  <conditionalFormatting sqref="H21">
    <cfRule type="cellIs" dxfId="14" priority="2" operator="lessThanOrEqual">
      <formula>0</formula>
    </cfRule>
  </conditionalFormatting>
  <hyperlinks>
    <hyperlink ref="AP9:AU10" r:id="rId1" display="LINK" xr:uid="{A3FDD60B-17A1-4441-A98F-914DB6563253}"/>
    <hyperlink ref="AP15:AU18" r:id="rId2" display="LINK" xr:uid="{16D67F36-21AE-7445-929F-BD3F2F5A5620}"/>
    <hyperlink ref="AP11:AU14" r:id="rId3" display="LINK" xr:uid="{E7FECE5B-49DE-4804-A6D9-22FDE5BB8CD4}"/>
  </hyperlinks>
  <printOptions horizontalCentered="1"/>
  <pageMargins left="0.25" right="0.25" top="0.75" bottom="0.75" header="0.3" footer="0.3"/>
  <pageSetup paperSize="9" orientation="landscape" r:id="rId4"/>
  <headerFooter>
    <oddHeader>&amp;C法定福利費・建退共掛金の明細書</oddHeader>
  </headerFooter>
  <colBreaks count="1" manualBreakCount="1">
    <brk id="12" max="1048575" man="1"/>
  </colBreaks>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15C90-4C2C-4553-A101-D036A15A63AE}">
  <sheetPr>
    <tabColor theme="5" tint="0.79998168889431442"/>
    <pageSetUpPr fitToPage="1"/>
  </sheetPr>
  <dimension ref="A1:T61"/>
  <sheetViews>
    <sheetView view="pageLayout" zoomScale="85" zoomScaleNormal="40" zoomScaleSheetLayoutView="70" zoomScalePageLayoutView="85" workbookViewId="0">
      <selection activeCell="AM34" sqref="AM34"/>
    </sheetView>
  </sheetViews>
  <sheetFormatPr defaultColWidth="8.5" defaultRowHeight="15" x14ac:dyDescent="0.55000000000000004"/>
  <cols>
    <col min="1" max="1" width="3" style="4" customWidth="1"/>
    <col min="2" max="2" width="5.5" style="4" customWidth="1"/>
    <col min="3" max="3" width="3.5" style="4" customWidth="1"/>
    <col min="4" max="4" width="32.5" style="4" customWidth="1"/>
    <col min="5" max="5" width="27.5" style="4" customWidth="1"/>
    <col min="6" max="6" width="5.5" style="4" customWidth="1"/>
    <col min="7" max="7" width="17" style="4" customWidth="1"/>
    <col min="8" max="8" width="3.5" style="4" customWidth="1"/>
    <col min="9" max="9" width="14" style="4" customWidth="1"/>
    <col min="10" max="10" width="3.5" style="4" customWidth="1"/>
    <col min="11" max="11" width="3" style="4" customWidth="1"/>
    <col min="12" max="16384" width="8.5" style="4"/>
  </cols>
  <sheetData>
    <row r="1" spans="1:11" ht="18" x14ac:dyDescent="0.55000000000000004">
      <c r="A1" s="6"/>
      <c r="B1" s="6"/>
      <c r="C1" s="6"/>
      <c r="D1" s="6"/>
      <c r="E1" s="6"/>
      <c r="F1" s="6"/>
      <c r="G1" s="6"/>
      <c r="H1" s="6"/>
      <c r="I1" s="6"/>
      <c r="J1" s="6"/>
      <c r="K1" s="6"/>
    </row>
    <row r="2" spans="1:11" ht="18" x14ac:dyDescent="0.55000000000000004">
      <c r="A2" s="6"/>
      <c r="B2" s="6"/>
      <c r="C2" s="6"/>
      <c r="D2" s="6"/>
      <c r="E2" s="6"/>
      <c r="F2" s="6"/>
      <c r="G2" s="6"/>
      <c r="H2" s="6"/>
      <c r="I2" s="6"/>
      <c r="J2" s="6"/>
      <c r="K2" s="6"/>
    </row>
    <row r="3" spans="1:11" ht="18" x14ac:dyDescent="0.55000000000000004">
      <c r="A3" s="6"/>
      <c r="B3" s="6"/>
      <c r="C3" s="6"/>
      <c r="D3" s="6"/>
      <c r="E3" s="6"/>
      <c r="F3" s="6"/>
      <c r="G3" s="6"/>
      <c r="H3" s="6"/>
      <c r="I3" s="6"/>
      <c r="J3" s="6"/>
      <c r="K3" s="6"/>
    </row>
    <row r="4" spans="1:11" ht="18" x14ac:dyDescent="0.55000000000000004">
      <c r="A4" s="6"/>
      <c r="B4" s="6"/>
      <c r="C4" s="6"/>
      <c r="D4" s="6"/>
      <c r="E4" s="6"/>
      <c r="F4" s="6"/>
      <c r="G4" s="6"/>
      <c r="H4" s="6"/>
      <c r="I4" s="6"/>
      <c r="J4" s="6"/>
      <c r="K4" s="6"/>
    </row>
    <row r="5" spans="1:11" s="2" customFormat="1" ht="25.5" customHeight="1" x14ac:dyDescent="0.35">
      <c r="A5" s="6"/>
      <c r="B5" s="6"/>
      <c r="C5" s="6"/>
      <c r="D5" s="6"/>
      <c r="E5" s="6"/>
      <c r="F5" s="6"/>
      <c r="G5" s="6"/>
      <c r="H5" s="6"/>
      <c r="I5" s="6"/>
      <c r="J5" s="6"/>
      <c r="K5" s="6"/>
    </row>
    <row r="6" spans="1:11" s="2" customFormat="1" ht="18" customHeight="1" x14ac:dyDescent="0.35">
      <c r="A6" s="6"/>
      <c r="B6" s="6"/>
      <c r="C6" s="6"/>
      <c r="D6" s="6"/>
      <c r="E6" s="6"/>
      <c r="F6" s="6"/>
      <c r="G6" s="6"/>
      <c r="H6" s="6"/>
      <c r="I6" s="6"/>
      <c r="J6" s="6"/>
      <c r="K6" s="6"/>
    </row>
    <row r="7" spans="1:11" s="2" customFormat="1" ht="18" customHeight="1" x14ac:dyDescent="0.35">
      <c r="A7" s="6"/>
      <c r="B7" s="6"/>
      <c r="C7" s="6"/>
      <c r="D7" s="6"/>
      <c r="E7" s="6"/>
      <c r="F7" s="6"/>
      <c r="G7" s="6"/>
      <c r="H7" s="6"/>
      <c r="I7" s="6"/>
      <c r="J7" s="6"/>
      <c r="K7" s="6"/>
    </row>
    <row r="8" spans="1:11" ht="18" x14ac:dyDescent="0.55000000000000004">
      <c r="A8" s="6"/>
      <c r="B8" s="6"/>
      <c r="C8" s="6"/>
      <c r="D8" s="6"/>
      <c r="E8" s="6"/>
      <c r="F8" s="6"/>
      <c r="G8" s="6"/>
      <c r="H8" s="6"/>
      <c r="I8" s="6"/>
      <c r="J8" s="6"/>
      <c r="K8" s="6"/>
    </row>
    <row r="9" spans="1:11" ht="18" x14ac:dyDescent="0.55000000000000004">
      <c r="A9" s="6"/>
      <c r="B9" s="6"/>
      <c r="C9" s="6"/>
      <c r="D9" s="6"/>
      <c r="E9" s="6"/>
      <c r="F9" s="6"/>
      <c r="G9" s="6"/>
      <c r="H9" s="6"/>
      <c r="I9" s="6"/>
      <c r="J9" s="6"/>
      <c r="K9" s="6"/>
    </row>
    <row r="10" spans="1:11" ht="18.75" customHeight="1" x14ac:dyDescent="0.55000000000000004">
      <c r="A10" s="6"/>
      <c r="B10" s="6"/>
      <c r="C10" s="6"/>
      <c r="D10" s="6"/>
      <c r="E10" s="6"/>
      <c r="F10" s="6"/>
      <c r="G10" s="6"/>
      <c r="H10" s="6"/>
      <c r="I10" s="6"/>
      <c r="J10" s="6"/>
      <c r="K10" s="6"/>
    </row>
    <row r="11" spans="1:11" ht="18" x14ac:dyDescent="0.55000000000000004">
      <c r="A11" s="6"/>
      <c r="B11" s="6"/>
      <c r="C11" s="6"/>
      <c r="D11" s="6"/>
      <c r="E11" s="6"/>
      <c r="F11" s="6"/>
      <c r="G11" s="6"/>
      <c r="H11" s="6"/>
      <c r="I11" s="6"/>
      <c r="J11" s="6"/>
      <c r="K11" s="6"/>
    </row>
    <row r="12" spans="1:11" ht="18" x14ac:dyDescent="0.55000000000000004">
      <c r="A12" s="6"/>
      <c r="B12" s="6"/>
      <c r="C12" s="6"/>
      <c r="D12" s="6"/>
      <c r="E12" s="6"/>
      <c r="F12" s="6"/>
      <c r="G12" s="6"/>
      <c r="H12" s="6"/>
      <c r="I12" s="6"/>
      <c r="J12" s="6"/>
      <c r="K12" s="6"/>
    </row>
    <row r="13" spans="1:11" ht="18" x14ac:dyDescent="0.55000000000000004">
      <c r="A13" s="6"/>
      <c r="B13" s="6"/>
      <c r="C13" s="6"/>
      <c r="D13" s="6"/>
      <c r="E13" s="6"/>
      <c r="F13" s="6"/>
      <c r="G13" s="6"/>
      <c r="H13" s="6"/>
      <c r="I13" s="6"/>
      <c r="J13" s="6"/>
      <c r="K13" s="6"/>
    </row>
    <row r="14" spans="1:11" ht="18" x14ac:dyDescent="0.55000000000000004">
      <c r="A14" s="6"/>
      <c r="B14" s="6"/>
      <c r="C14" s="6"/>
      <c r="D14" s="6"/>
      <c r="E14" s="6"/>
      <c r="F14" s="6"/>
      <c r="G14" s="6"/>
      <c r="H14" s="6"/>
      <c r="I14" s="6"/>
      <c r="J14" s="6"/>
      <c r="K14" s="6"/>
    </row>
    <row r="15" spans="1:11" ht="18" x14ac:dyDescent="0.55000000000000004">
      <c r="A15" s="6"/>
      <c r="B15" s="6"/>
      <c r="C15" s="6"/>
      <c r="D15" s="6"/>
      <c r="E15" s="6"/>
      <c r="F15" s="6"/>
      <c r="G15" s="6"/>
      <c r="H15" s="6"/>
      <c r="I15" s="6"/>
      <c r="J15" s="6"/>
      <c r="K15" s="6"/>
    </row>
    <row r="16" spans="1:11" ht="18" x14ac:dyDescent="0.55000000000000004">
      <c r="A16" s="6"/>
      <c r="B16" s="6"/>
      <c r="C16" s="6"/>
      <c r="D16" s="6"/>
      <c r="E16" s="6"/>
      <c r="F16" s="6"/>
      <c r="G16" s="6"/>
      <c r="H16" s="6"/>
      <c r="I16" s="6"/>
      <c r="J16" s="6"/>
      <c r="K16" s="6"/>
    </row>
    <row r="17" spans="1:11" ht="18" x14ac:dyDescent="0.55000000000000004">
      <c r="A17" s="6"/>
      <c r="B17" s="6"/>
      <c r="C17" s="6"/>
      <c r="D17" s="6"/>
      <c r="E17" s="6"/>
      <c r="F17" s="6"/>
      <c r="G17" s="6"/>
      <c r="H17" s="6"/>
      <c r="I17" s="6"/>
      <c r="J17" s="6"/>
      <c r="K17" s="6"/>
    </row>
    <row r="18" spans="1:11" ht="18" x14ac:dyDescent="0.55000000000000004">
      <c r="A18" s="6"/>
      <c r="B18" s="6"/>
      <c r="C18" s="6"/>
      <c r="D18" s="6"/>
      <c r="E18" s="6"/>
      <c r="F18" s="6"/>
      <c r="G18" s="6"/>
      <c r="H18" s="6"/>
      <c r="I18" s="6"/>
      <c r="J18" s="6"/>
      <c r="K18" s="6"/>
    </row>
    <row r="19" spans="1:11" ht="18" x14ac:dyDescent="0.55000000000000004">
      <c r="A19" s="6"/>
      <c r="B19" s="6"/>
      <c r="C19" s="6"/>
      <c r="D19" s="6"/>
      <c r="E19" s="6"/>
      <c r="F19" s="6"/>
      <c r="G19" s="6"/>
      <c r="H19" s="6"/>
      <c r="I19" s="6"/>
      <c r="J19" s="6"/>
      <c r="K19" s="6"/>
    </row>
    <row r="20" spans="1:11" ht="18" x14ac:dyDescent="0.55000000000000004">
      <c r="A20" s="6"/>
      <c r="B20" s="6"/>
      <c r="C20" s="6"/>
      <c r="D20" s="6"/>
      <c r="E20" s="6"/>
      <c r="F20" s="6"/>
      <c r="G20" s="6"/>
      <c r="H20" s="6"/>
      <c r="I20" s="6"/>
      <c r="J20" s="6"/>
      <c r="K20" s="6"/>
    </row>
    <row r="21" spans="1:11" ht="18" x14ac:dyDescent="0.55000000000000004">
      <c r="A21" s="6"/>
      <c r="B21" s="6"/>
      <c r="C21" s="6"/>
      <c r="D21" s="6"/>
      <c r="E21" s="6"/>
      <c r="F21" s="6"/>
      <c r="G21" s="6"/>
      <c r="H21" s="6"/>
      <c r="I21" s="6"/>
      <c r="J21" s="6"/>
      <c r="K21" s="6"/>
    </row>
    <row r="22" spans="1:11" ht="18" x14ac:dyDescent="0.55000000000000004">
      <c r="A22" s="6"/>
      <c r="B22" s="6"/>
      <c r="C22" s="6"/>
      <c r="D22" s="6"/>
      <c r="E22" s="6"/>
      <c r="F22" s="6"/>
      <c r="G22" s="6"/>
      <c r="H22" s="6"/>
      <c r="I22" s="6"/>
      <c r="J22" s="6"/>
      <c r="K22" s="6"/>
    </row>
    <row r="23" spans="1:11" ht="18" x14ac:dyDescent="0.55000000000000004">
      <c r="A23" s="6"/>
      <c r="B23" s="6"/>
      <c r="C23" s="6"/>
      <c r="D23" s="6"/>
      <c r="E23" s="6"/>
      <c r="F23" s="6"/>
      <c r="G23" s="6"/>
      <c r="H23" s="6"/>
      <c r="I23" s="6"/>
      <c r="J23" s="6"/>
      <c r="K23" s="6"/>
    </row>
    <row r="24" spans="1:11" ht="18" x14ac:dyDescent="0.55000000000000004">
      <c r="A24" s="6"/>
      <c r="B24" s="6"/>
      <c r="C24" s="6"/>
      <c r="D24" s="6"/>
      <c r="E24" s="6"/>
      <c r="F24" s="6"/>
      <c r="G24" s="6"/>
      <c r="H24" s="6"/>
      <c r="I24" s="6"/>
      <c r="J24" s="6"/>
      <c r="K24" s="6"/>
    </row>
    <row r="25" spans="1:11" ht="18" x14ac:dyDescent="0.55000000000000004">
      <c r="A25" s="6"/>
      <c r="B25" s="6"/>
      <c r="C25" s="6"/>
      <c r="D25" s="6"/>
      <c r="E25" s="6"/>
      <c r="F25" s="6"/>
      <c r="G25" s="6"/>
      <c r="H25" s="6"/>
      <c r="I25" s="6"/>
      <c r="J25" s="6"/>
      <c r="K25" s="6"/>
    </row>
    <row r="26" spans="1:11" ht="18" x14ac:dyDescent="0.55000000000000004">
      <c r="A26" s="6"/>
      <c r="B26" s="6"/>
      <c r="C26" s="6"/>
      <c r="D26" s="6"/>
      <c r="E26" s="6"/>
      <c r="F26" s="6"/>
      <c r="G26" s="6"/>
      <c r="H26" s="6"/>
      <c r="I26" s="6"/>
      <c r="J26" s="6"/>
      <c r="K26" s="6"/>
    </row>
    <row r="27" spans="1:11" ht="18" x14ac:dyDescent="0.55000000000000004">
      <c r="A27" s="6"/>
      <c r="B27" s="6"/>
      <c r="C27" s="6"/>
      <c r="D27" s="6"/>
      <c r="E27" s="6"/>
      <c r="F27" s="6"/>
      <c r="G27" s="6"/>
      <c r="H27" s="6"/>
      <c r="I27" s="6"/>
      <c r="J27" s="6"/>
      <c r="K27" s="6"/>
    </row>
    <row r="28" spans="1:11" ht="18" x14ac:dyDescent="0.55000000000000004">
      <c r="A28" s="6"/>
      <c r="B28" s="6"/>
      <c r="C28" s="6"/>
      <c r="D28" s="6"/>
      <c r="E28" s="6"/>
      <c r="F28" s="6"/>
      <c r="G28" s="6"/>
      <c r="H28" s="6"/>
      <c r="I28" s="6"/>
      <c r="J28" s="6"/>
      <c r="K28" s="6"/>
    </row>
    <row r="29" spans="1:11" ht="18" x14ac:dyDescent="0.55000000000000004">
      <c r="A29" s="6"/>
      <c r="B29" s="6"/>
      <c r="C29" s="6"/>
      <c r="D29" s="6"/>
      <c r="E29" s="6"/>
      <c r="F29" s="6"/>
      <c r="G29" s="6"/>
      <c r="H29" s="6"/>
      <c r="I29" s="6"/>
      <c r="J29" s="6"/>
      <c r="K29" s="6"/>
    </row>
    <row r="30" spans="1:11" ht="18" x14ac:dyDescent="0.55000000000000004">
      <c r="A30" s="6"/>
      <c r="B30" s="6"/>
      <c r="C30" s="6"/>
      <c r="D30" s="6"/>
      <c r="E30" s="6"/>
      <c r="F30" s="6"/>
      <c r="G30" s="6"/>
      <c r="H30" s="6"/>
      <c r="I30" s="6"/>
      <c r="J30" s="6"/>
      <c r="K30" s="6"/>
    </row>
    <row r="31" spans="1:11" ht="18" x14ac:dyDescent="0.55000000000000004">
      <c r="A31" s="6"/>
      <c r="B31" s="6"/>
      <c r="C31" s="6"/>
      <c r="D31" s="6"/>
      <c r="E31" s="6"/>
      <c r="F31" s="6"/>
      <c r="G31" s="6"/>
      <c r="H31" s="6"/>
      <c r="I31" s="6"/>
      <c r="J31" s="6"/>
      <c r="K31" s="6"/>
    </row>
    <row r="32" spans="1:11" ht="18" x14ac:dyDescent="0.55000000000000004">
      <c r="A32" s="6"/>
      <c r="B32" s="6"/>
      <c r="C32" s="6"/>
      <c r="D32" s="6"/>
      <c r="E32" s="6"/>
      <c r="F32" s="6"/>
      <c r="G32" s="6"/>
      <c r="H32" s="6"/>
      <c r="I32" s="6"/>
      <c r="J32" s="6"/>
      <c r="K32" s="6"/>
    </row>
    <row r="33" spans="1:20" ht="18" x14ac:dyDescent="0.55000000000000004">
      <c r="A33" s="6"/>
      <c r="B33" s="6"/>
      <c r="C33" s="6"/>
      <c r="D33" s="6"/>
      <c r="E33" s="6"/>
      <c r="F33" s="6"/>
      <c r="G33" s="6"/>
      <c r="H33" s="6"/>
      <c r="I33" s="6"/>
      <c r="J33" s="6"/>
      <c r="K33" s="6"/>
    </row>
    <row r="34" spans="1:20" ht="18" x14ac:dyDescent="0.55000000000000004">
      <c r="A34" s="6"/>
      <c r="B34" s="6"/>
      <c r="C34" s="6"/>
      <c r="D34" s="6"/>
      <c r="E34" s="6"/>
      <c r="F34" s="6"/>
      <c r="G34" s="6"/>
      <c r="H34" s="6"/>
      <c r="I34" s="6"/>
      <c r="J34" s="6"/>
      <c r="K34" s="6"/>
    </row>
    <row r="35" spans="1:20" ht="18" x14ac:dyDescent="0.55000000000000004">
      <c r="A35" s="6"/>
      <c r="B35" s="6"/>
      <c r="C35" s="6"/>
      <c r="D35" s="6"/>
      <c r="E35" s="6"/>
      <c r="F35" s="6"/>
      <c r="G35" s="6"/>
      <c r="H35" s="6"/>
      <c r="I35" s="6"/>
      <c r="J35" s="6"/>
      <c r="K35" s="6"/>
    </row>
    <row r="36" spans="1:20" ht="18" x14ac:dyDescent="0.55000000000000004">
      <c r="A36" s="6"/>
      <c r="B36" s="6"/>
      <c r="C36" s="6"/>
      <c r="D36" s="6"/>
      <c r="E36" s="6"/>
      <c r="F36" s="6"/>
      <c r="G36" s="6"/>
      <c r="H36" s="6"/>
      <c r="I36" s="6"/>
      <c r="J36" s="6"/>
      <c r="K36" s="6"/>
    </row>
    <row r="37" spans="1:20" ht="18" x14ac:dyDescent="0.55000000000000004">
      <c r="A37" s="6"/>
      <c r="B37" s="6"/>
      <c r="C37" s="6"/>
      <c r="D37" s="6"/>
      <c r="E37" s="6"/>
      <c r="F37" s="6"/>
      <c r="G37" s="6"/>
      <c r="H37" s="6"/>
      <c r="I37" s="6"/>
      <c r="J37" s="6"/>
      <c r="K37" s="6"/>
      <c r="T37" s="6"/>
    </row>
    <row r="38" spans="1:20" ht="18" x14ac:dyDescent="0.55000000000000004">
      <c r="A38" s="6"/>
      <c r="B38" s="6"/>
      <c r="C38" s="6"/>
      <c r="D38" s="6"/>
      <c r="E38" s="6"/>
      <c r="F38" s="6"/>
      <c r="G38" s="6"/>
      <c r="H38" s="6"/>
      <c r="I38" s="6"/>
      <c r="J38" s="6"/>
      <c r="K38" s="6"/>
    </row>
    <row r="39" spans="1:20" ht="18" x14ac:dyDescent="0.55000000000000004">
      <c r="A39" s="6"/>
      <c r="B39" s="6"/>
      <c r="C39" s="6"/>
      <c r="D39" s="6"/>
      <c r="E39" s="6"/>
      <c r="F39" s="6"/>
      <c r="G39" s="6"/>
      <c r="H39" s="6"/>
      <c r="I39" s="6"/>
      <c r="J39" s="6"/>
      <c r="K39" s="6"/>
    </row>
    <row r="40" spans="1:20" ht="18" x14ac:dyDescent="0.55000000000000004">
      <c r="A40" s="6"/>
      <c r="B40" s="6"/>
      <c r="C40" s="6"/>
      <c r="D40" s="6"/>
      <c r="E40" s="6"/>
      <c r="F40" s="6"/>
      <c r="G40" s="6"/>
      <c r="H40" s="6"/>
      <c r="I40" s="6"/>
      <c r="J40" s="6"/>
      <c r="K40" s="6"/>
    </row>
    <row r="41" spans="1:20" ht="18" x14ac:dyDescent="0.55000000000000004">
      <c r="A41" s="6"/>
      <c r="B41" s="6"/>
      <c r="C41" s="6"/>
      <c r="D41" s="6"/>
      <c r="E41" s="6"/>
      <c r="F41" s="6"/>
      <c r="G41" s="6"/>
      <c r="H41" s="6"/>
      <c r="I41" s="6"/>
      <c r="J41" s="6"/>
      <c r="K41" s="6"/>
    </row>
    <row r="42" spans="1:20" ht="18" x14ac:dyDescent="0.55000000000000004">
      <c r="A42" s="6"/>
      <c r="B42" s="6"/>
      <c r="C42" s="6"/>
      <c r="D42" s="6"/>
      <c r="E42" s="6"/>
      <c r="F42" s="6"/>
      <c r="G42" s="6"/>
      <c r="H42" s="6"/>
      <c r="I42" s="6"/>
      <c r="J42" s="6"/>
      <c r="K42" s="6"/>
    </row>
    <row r="43" spans="1:20" ht="18" x14ac:dyDescent="0.55000000000000004">
      <c r="A43" s="6"/>
      <c r="B43" s="6"/>
      <c r="C43" s="6"/>
      <c r="D43" s="6"/>
      <c r="E43" s="6"/>
      <c r="F43" s="6"/>
      <c r="G43" s="6"/>
      <c r="H43" s="6"/>
      <c r="I43" s="6"/>
      <c r="J43" s="6"/>
      <c r="K43" s="6"/>
    </row>
    <row r="44" spans="1:20" ht="18" x14ac:dyDescent="0.55000000000000004">
      <c r="A44" s="6"/>
      <c r="B44" s="6"/>
      <c r="C44" s="6"/>
      <c r="D44" s="6"/>
      <c r="E44" s="6"/>
      <c r="F44" s="6"/>
      <c r="G44" s="6"/>
      <c r="H44" s="6"/>
      <c r="I44" s="6"/>
      <c r="J44" s="6"/>
      <c r="K44" s="6"/>
    </row>
    <row r="45" spans="1:20" ht="18" x14ac:dyDescent="0.55000000000000004">
      <c r="A45" s="6"/>
      <c r="B45" s="6"/>
      <c r="C45" s="6"/>
      <c r="D45" s="6"/>
      <c r="E45" s="6"/>
      <c r="F45" s="6"/>
      <c r="G45" s="6"/>
      <c r="H45" s="6"/>
      <c r="I45" s="6"/>
      <c r="J45" s="6"/>
      <c r="K45" s="6"/>
    </row>
    <row r="46" spans="1:20" ht="18" x14ac:dyDescent="0.55000000000000004">
      <c r="A46" s="6"/>
      <c r="B46" s="6"/>
      <c r="C46" s="6"/>
      <c r="D46" s="6"/>
      <c r="E46" s="6"/>
      <c r="F46" s="6"/>
      <c r="G46" s="6"/>
      <c r="H46" s="6"/>
      <c r="I46" s="6"/>
      <c r="J46" s="6"/>
      <c r="K46" s="6"/>
    </row>
    <row r="47" spans="1:20" ht="18" x14ac:dyDescent="0.55000000000000004">
      <c r="A47" s="6"/>
      <c r="B47" s="6"/>
      <c r="C47" s="6"/>
      <c r="D47" s="6"/>
      <c r="E47" s="6"/>
      <c r="F47" s="6"/>
      <c r="G47" s="6"/>
      <c r="H47" s="6"/>
      <c r="I47" s="6"/>
      <c r="J47" s="6"/>
      <c r="K47" s="6"/>
    </row>
    <row r="48" spans="1:20" ht="18" x14ac:dyDescent="0.55000000000000004">
      <c r="A48" s="6"/>
      <c r="B48" s="6"/>
      <c r="C48" s="6"/>
      <c r="D48" s="6"/>
      <c r="E48" s="6"/>
      <c r="F48" s="6"/>
      <c r="G48" s="6"/>
      <c r="H48" s="6"/>
      <c r="I48" s="6"/>
      <c r="J48" s="6"/>
      <c r="K48" s="6"/>
    </row>
    <row r="49" spans="1:11" ht="18" x14ac:dyDescent="0.55000000000000004">
      <c r="A49" s="6"/>
      <c r="B49" s="6"/>
      <c r="C49" s="6"/>
      <c r="D49" s="6"/>
      <c r="E49" s="6"/>
      <c r="F49" s="6"/>
      <c r="G49" s="6"/>
      <c r="H49" s="6"/>
      <c r="I49" s="6"/>
      <c r="J49" s="6"/>
      <c r="K49" s="6"/>
    </row>
    <row r="50" spans="1:11" ht="18" x14ac:dyDescent="0.55000000000000004">
      <c r="A50" s="6"/>
      <c r="B50" s="6"/>
      <c r="C50" s="6"/>
      <c r="D50" s="6"/>
      <c r="E50" s="6"/>
      <c r="F50" s="6"/>
      <c r="G50" s="6"/>
      <c r="H50" s="6"/>
      <c r="I50" s="6"/>
      <c r="J50" s="6"/>
      <c r="K50" s="6"/>
    </row>
    <row r="51" spans="1:11" ht="18" x14ac:dyDescent="0.55000000000000004">
      <c r="A51" s="6"/>
      <c r="B51" s="6"/>
      <c r="C51" s="6"/>
      <c r="D51" s="6"/>
      <c r="E51" s="6"/>
      <c r="F51" s="6"/>
      <c r="G51" s="6"/>
      <c r="H51" s="6"/>
      <c r="I51" s="6"/>
      <c r="J51" s="6"/>
      <c r="K51" s="6"/>
    </row>
    <row r="52" spans="1:11" ht="18" x14ac:dyDescent="0.55000000000000004">
      <c r="A52" s="6"/>
      <c r="B52" s="6"/>
      <c r="C52" s="6"/>
      <c r="D52" s="6"/>
      <c r="E52" s="6"/>
      <c r="F52" s="6"/>
      <c r="G52" s="6"/>
      <c r="H52" s="6"/>
      <c r="I52" s="6"/>
      <c r="J52" s="6"/>
      <c r="K52" s="6"/>
    </row>
    <row r="53" spans="1:11" ht="15.75" customHeight="1" x14ac:dyDescent="0.55000000000000004">
      <c r="A53" s="6"/>
      <c r="B53" s="6"/>
      <c r="C53" s="6"/>
      <c r="D53" s="6"/>
      <c r="E53" s="6"/>
      <c r="F53" s="6"/>
      <c r="G53" s="6"/>
      <c r="H53" s="6"/>
      <c r="I53" s="6"/>
      <c r="J53" s="6"/>
      <c r="K53" s="6"/>
    </row>
    <row r="54" spans="1:11" ht="18" x14ac:dyDescent="0.55000000000000004">
      <c r="A54" s="6"/>
      <c r="B54" s="6"/>
      <c r="C54" s="6"/>
      <c r="D54" s="6"/>
      <c r="E54" s="6"/>
      <c r="F54" s="6"/>
      <c r="G54" s="6"/>
      <c r="H54" s="6"/>
      <c r="I54" s="6"/>
      <c r="J54" s="6"/>
      <c r="K54" s="6"/>
    </row>
    <row r="55" spans="1:11" ht="18" x14ac:dyDescent="0.55000000000000004">
      <c r="A55" s="6"/>
      <c r="B55" s="6"/>
      <c r="C55" s="6"/>
      <c r="D55" s="6"/>
      <c r="E55" s="6"/>
      <c r="F55" s="6"/>
      <c r="G55" s="6"/>
      <c r="H55" s="6"/>
      <c r="I55" s="6"/>
      <c r="J55" s="6"/>
      <c r="K55" s="6"/>
    </row>
    <row r="56" spans="1:11" ht="18" x14ac:dyDescent="0.55000000000000004">
      <c r="A56" s="6"/>
      <c r="B56" s="6"/>
      <c r="C56" s="6"/>
      <c r="D56" s="6"/>
      <c r="E56" s="6"/>
      <c r="F56" s="6"/>
      <c r="G56" s="6"/>
      <c r="H56" s="6"/>
      <c r="I56" s="6"/>
      <c r="J56" s="6"/>
      <c r="K56" s="6"/>
    </row>
    <row r="57" spans="1:11" ht="19.5" customHeight="1" x14ac:dyDescent="0.55000000000000004">
      <c r="A57" s="6"/>
      <c r="B57" s="6"/>
      <c r="C57" s="6"/>
      <c r="D57" s="6"/>
      <c r="E57" s="6"/>
      <c r="F57" s="6"/>
      <c r="G57" s="6"/>
      <c r="H57" s="6"/>
      <c r="I57" s="6"/>
      <c r="J57" s="6"/>
      <c r="K57" s="6"/>
    </row>
    <row r="58" spans="1:11" ht="18" x14ac:dyDescent="0.55000000000000004">
      <c r="A58" s="6"/>
      <c r="B58" s="6"/>
      <c r="C58" s="6"/>
      <c r="D58" s="6"/>
      <c r="E58" s="6"/>
      <c r="F58" s="6"/>
      <c r="G58" s="6"/>
      <c r="H58" s="6"/>
      <c r="I58" s="6"/>
      <c r="J58" s="6"/>
      <c r="K58" s="6"/>
    </row>
    <row r="59" spans="1:11" ht="18" x14ac:dyDescent="0.55000000000000004">
      <c r="A59" s="6"/>
      <c r="B59" s="6"/>
      <c r="C59" s="6"/>
      <c r="D59" s="6"/>
      <c r="E59" s="6"/>
      <c r="F59" s="6"/>
      <c r="G59" s="6"/>
      <c r="H59" s="6"/>
      <c r="I59" s="6"/>
      <c r="J59" s="6"/>
      <c r="K59" s="6"/>
    </row>
    <row r="60" spans="1:11" ht="18" x14ac:dyDescent="0.55000000000000004">
      <c r="A60" s="6"/>
      <c r="B60" s="6"/>
      <c r="C60" s="6"/>
      <c r="D60" s="6"/>
      <c r="E60" s="6"/>
      <c r="F60" s="6"/>
      <c r="G60" s="6"/>
      <c r="H60" s="6"/>
      <c r="I60" s="6"/>
      <c r="J60" s="6"/>
      <c r="K60" s="6"/>
    </row>
    <row r="61" spans="1:11" ht="18" x14ac:dyDescent="0.55000000000000004">
      <c r="A61" s="6"/>
      <c r="B61" s="6"/>
      <c r="C61" s="6"/>
      <c r="D61" s="6"/>
      <c r="E61" s="6"/>
      <c r="F61" s="6"/>
      <c r="G61" s="6"/>
      <c r="H61" s="6"/>
      <c r="I61" s="6"/>
      <c r="J61" s="6"/>
      <c r="K61" s="6"/>
    </row>
  </sheetData>
  <phoneticPr fontId="5"/>
  <pageMargins left="0.25" right="0.25" top="0.75" bottom="0.75" header="0.3" footer="0.3"/>
  <pageSetup paperSize="9" scale="46"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FF724-C6E0-2B48-A9FA-578148DB3057}">
  <sheetPr>
    <tabColor theme="4" tint="0.79998168889431442"/>
  </sheetPr>
  <dimension ref="A1:N43"/>
  <sheetViews>
    <sheetView view="pageLayout" zoomScale="80" zoomScaleNormal="100" zoomScalePageLayoutView="80" workbookViewId="0">
      <selection activeCell="H10" sqref="H10"/>
    </sheetView>
  </sheetViews>
  <sheetFormatPr defaultColWidth="10.6640625" defaultRowHeight="15" x14ac:dyDescent="0.55000000000000004"/>
  <cols>
    <col min="1" max="1" width="3" style="38" customWidth="1"/>
    <col min="2" max="3" width="21" style="38" customWidth="1"/>
    <col min="4" max="5" width="6" style="38" customWidth="1"/>
    <col min="6" max="6" width="12" style="38" customWidth="1"/>
    <col min="7" max="7" width="3" style="38" customWidth="1"/>
    <col min="8" max="8" width="15" style="38" customWidth="1"/>
    <col min="9" max="9" width="3" style="38" customWidth="1"/>
    <col min="10" max="10" width="1.5" style="38" customWidth="1"/>
    <col min="11" max="11" width="0.75" style="38" customWidth="1"/>
    <col min="12" max="12" width="27" style="38" customWidth="1"/>
    <col min="13" max="13" width="60" style="38" customWidth="1"/>
    <col min="14" max="48" width="3" style="38" customWidth="1"/>
    <col min="49" max="16384" width="10.6640625" style="38"/>
  </cols>
  <sheetData>
    <row r="1" spans="1:14" ht="18" customHeight="1" x14ac:dyDescent="0.55000000000000004">
      <c r="A1" s="30"/>
      <c r="B1" s="100" t="s">
        <v>118</v>
      </c>
      <c r="C1" s="30"/>
      <c r="D1" s="30"/>
      <c r="E1" s="30"/>
      <c r="F1" s="30"/>
      <c r="G1" s="30"/>
      <c r="H1" s="30"/>
      <c r="I1" s="30"/>
      <c r="J1" s="400" t="s">
        <v>67</v>
      </c>
      <c r="K1" s="400"/>
      <c r="L1" s="400"/>
      <c r="M1" s="400"/>
      <c r="N1" s="400"/>
    </row>
    <row r="2" spans="1:14" ht="18" customHeight="1" x14ac:dyDescent="0.55000000000000004">
      <c r="A2" s="30"/>
      <c r="B2" s="99" t="s">
        <v>52</v>
      </c>
      <c r="C2" s="101"/>
      <c r="D2" s="30"/>
      <c r="E2" s="30"/>
      <c r="F2" s="30"/>
      <c r="G2" s="30"/>
      <c r="H2" s="30"/>
      <c r="I2" s="56"/>
      <c r="J2" s="30"/>
      <c r="K2" s="30"/>
      <c r="L2" s="30"/>
      <c r="M2" s="30"/>
      <c r="N2" s="30"/>
    </row>
    <row r="3" spans="1:14" ht="16" customHeight="1" x14ac:dyDescent="0.55000000000000004">
      <c r="A3" s="30"/>
      <c r="B3" s="99"/>
      <c r="C3" s="101"/>
      <c r="D3" s="30"/>
      <c r="E3" s="30"/>
      <c r="F3" s="30"/>
      <c r="G3" s="30"/>
      <c r="H3" s="30"/>
      <c r="I3" s="56"/>
      <c r="J3" s="102"/>
      <c r="K3" s="102"/>
      <c r="L3" s="30"/>
      <c r="M3" s="30"/>
      <c r="N3" s="30"/>
    </row>
    <row r="4" spans="1:14" x14ac:dyDescent="0.55000000000000004">
      <c r="A4" s="30"/>
      <c r="B4" s="99"/>
      <c r="C4" s="101"/>
      <c r="D4" s="30"/>
      <c r="E4" s="30"/>
      <c r="F4" s="30"/>
      <c r="G4" s="30"/>
      <c r="H4" s="30"/>
      <c r="I4" s="56"/>
      <c r="J4" s="102"/>
      <c r="K4" s="102"/>
      <c r="L4" s="407" t="s">
        <v>156</v>
      </c>
      <c r="M4" s="407"/>
      <c r="N4" s="30"/>
    </row>
    <row r="5" spans="1:14" ht="16" customHeight="1" x14ac:dyDescent="0.55000000000000004">
      <c r="A5" s="30"/>
      <c r="B5" s="30"/>
      <c r="C5" s="30"/>
      <c r="D5" s="30"/>
      <c r="E5" s="30"/>
      <c r="F5" s="30"/>
      <c r="G5" s="30"/>
      <c r="H5" s="30"/>
      <c r="I5" s="56"/>
      <c r="J5" s="30"/>
      <c r="K5" s="30"/>
      <c r="L5" s="407"/>
      <c r="M5" s="407"/>
      <c r="N5" s="30"/>
    </row>
    <row r="6" spans="1:14" x14ac:dyDescent="0.55000000000000004">
      <c r="A6" s="30"/>
      <c r="B6" s="100" t="s">
        <v>117</v>
      </c>
      <c r="C6" s="30"/>
      <c r="D6" s="30"/>
      <c r="E6" s="30"/>
      <c r="F6" s="30"/>
      <c r="G6" s="30"/>
      <c r="H6" s="30"/>
      <c r="I6" s="56"/>
      <c r="J6" s="30"/>
      <c r="K6" s="30"/>
      <c r="L6" s="407"/>
      <c r="M6" s="407"/>
      <c r="N6" s="30"/>
    </row>
    <row r="7" spans="1:14" ht="18" customHeight="1" x14ac:dyDescent="0.55000000000000004">
      <c r="A7" s="30"/>
      <c r="B7" s="408" t="s">
        <v>96</v>
      </c>
      <c r="C7" s="409"/>
      <c r="D7" s="403" t="s">
        <v>114</v>
      </c>
      <c r="E7" s="403" t="s">
        <v>51</v>
      </c>
      <c r="F7" s="405" t="s">
        <v>226</v>
      </c>
      <c r="G7" s="98"/>
      <c r="H7" s="144" t="s">
        <v>95</v>
      </c>
      <c r="I7" s="56"/>
      <c r="J7" s="30"/>
      <c r="K7" s="30"/>
      <c r="L7" s="30"/>
      <c r="M7" s="30"/>
      <c r="N7" s="30"/>
    </row>
    <row r="8" spans="1:14" ht="18" customHeight="1" thickBot="1" x14ac:dyDescent="0.6">
      <c r="A8" s="30"/>
      <c r="B8" s="410"/>
      <c r="C8" s="411"/>
      <c r="D8" s="404"/>
      <c r="E8" s="404"/>
      <c r="F8" s="406"/>
      <c r="G8" s="98"/>
      <c r="H8" s="146" t="s">
        <v>113</v>
      </c>
      <c r="I8" s="56"/>
      <c r="J8" s="30"/>
      <c r="K8" s="30"/>
      <c r="L8" s="100" t="s">
        <v>116</v>
      </c>
      <c r="M8" s="30"/>
      <c r="N8" s="30"/>
    </row>
    <row r="9" spans="1:14" ht="18" customHeight="1" thickTop="1" x14ac:dyDescent="0.35">
      <c r="A9" s="30"/>
      <c r="B9" s="412"/>
      <c r="C9" s="413"/>
      <c r="D9" s="116"/>
      <c r="E9" s="110"/>
      <c r="F9" s="140"/>
      <c r="G9" s="30"/>
      <c r="H9" s="140" t="str">
        <f>IF(OR($B9="",$D9=""),"",$D9*$F9)</f>
        <v/>
      </c>
      <c r="I9" s="56"/>
      <c r="J9" s="30"/>
      <c r="K9" s="30"/>
      <c r="L9" s="112" t="s">
        <v>16</v>
      </c>
      <c r="M9" s="113" t="s">
        <v>35</v>
      </c>
      <c r="N9" s="30"/>
    </row>
    <row r="10" spans="1:14" ht="18" customHeight="1" x14ac:dyDescent="0.55000000000000004">
      <c r="A10" s="30"/>
      <c r="B10" s="281"/>
      <c r="C10" s="283"/>
      <c r="D10" s="26"/>
      <c r="E10" s="111"/>
      <c r="F10" s="141"/>
      <c r="G10" s="30"/>
      <c r="H10" s="140" t="str">
        <f t="shared" ref="H10:H26" si="0">IF(OR($B10="",$D10=""),"",$D10*$F10)</f>
        <v/>
      </c>
      <c r="I10" s="56"/>
      <c r="J10" s="30"/>
      <c r="K10" s="30"/>
      <c r="L10" s="126" t="s">
        <v>157</v>
      </c>
      <c r="M10" s="111"/>
      <c r="N10" s="30"/>
    </row>
    <row r="11" spans="1:14" x14ac:dyDescent="0.55000000000000004">
      <c r="A11" s="30"/>
      <c r="B11" s="281"/>
      <c r="C11" s="283"/>
      <c r="D11" s="26"/>
      <c r="E11" s="111"/>
      <c r="F11" s="141"/>
      <c r="G11" s="30"/>
      <c r="H11" s="140" t="str">
        <f t="shared" si="0"/>
        <v/>
      </c>
      <c r="I11" s="56"/>
      <c r="J11" s="30"/>
      <c r="K11" s="30"/>
      <c r="L11" s="126" t="s">
        <v>158</v>
      </c>
      <c r="M11" s="111"/>
      <c r="N11" s="30"/>
    </row>
    <row r="12" spans="1:14" ht="18" customHeight="1" x14ac:dyDescent="0.55000000000000004">
      <c r="A12" s="30"/>
      <c r="B12" s="281"/>
      <c r="C12" s="283"/>
      <c r="D12" s="26"/>
      <c r="E12" s="111"/>
      <c r="F12" s="141"/>
      <c r="G12" s="30"/>
      <c r="H12" s="140" t="str">
        <f t="shared" si="0"/>
        <v/>
      </c>
      <c r="I12" s="56"/>
      <c r="J12" s="30"/>
      <c r="K12" s="30"/>
      <c r="L12" s="126" t="s">
        <v>159</v>
      </c>
      <c r="M12" s="111"/>
      <c r="N12" s="30"/>
    </row>
    <row r="13" spans="1:14" x14ac:dyDescent="0.55000000000000004">
      <c r="A13" s="30"/>
      <c r="B13" s="281"/>
      <c r="C13" s="283"/>
      <c r="D13" s="26"/>
      <c r="E13" s="111"/>
      <c r="F13" s="141"/>
      <c r="G13" s="30"/>
      <c r="H13" s="140" t="str">
        <f t="shared" si="0"/>
        <v/>
      </c>
      <c r="I13" s="56"/>
      <c r="J13" s="30"/>
      <c r="K13" s="30"/>
      <c r="L13" s="126" t="s">
        <v>160</v>
      </c>
      <c r="M13" s="111"/>
      <c r="N13" s="30"/>
    </row>
    <row r="14" spans="1:14" x14ac:dyDescent="0.55000000000000004">
      <c r="A14" s="30"/>
      <c r="B14" s="281"/>
      <c r="C14" s="283"/>
      <c r="D14" s="26"/>
      <c r="E14" s="111"/>
      <c r="F14" s="141"/>
      <c r="G14" s="30"/>
      <c r="H14" s="140" t="str">
        <f t="shared" si="0"/>
        <v/>
      </c>
      <c r="I14" s="56"/>
      <c r="J14" s="30"/>
      <c r="K14" s="30"/>
      <c r="L14" s="127" t="s">
        <v>161</v>
      </c>
      <c r="M14" s="111"/>
      <c r="N14" s="30"/>
    </row>
    <row r="15" spans="1:14" x14ac:dyDescent="0.55000000000000004">
      <c r="A15" s="30"/>
      <c r="B15" s="281"/>
      <c r="C15" s="283"/>
      <c r="D15" s="26"/>
      <c r="E15" s="111"/>
      <c r="F15" s="141"/>
      <c r="G15" s="30"/>
      <c r="H15" s="140" t="str">
        <f t="shared" si="0"/>
        <v/>
      </c>
      <c r="I15" s="56"/>
      <c r="J15" s="30"/>
      <c r="K15" s="30"/>
      <c r="L15" s="186" t="s">
        <v>207</v>
      </c>
      <c r="M15" s="111"/>
      <c r="N15" s="30"/>
    </row>
    <row r="16" spans="1:14" x14ac:dyDescent="0.55000000000000004">
      <c r="A16" s="30"/>
      <c r="B16" s="281"/>
      <c r="C16" s="283"/>
      <c r="D16" s="26"/>
      <c r="E16" s="111"/>
      <c r="F16" s="141"/>
      <c r="G16" s="30"/>
      <c r="H16" s="140" t="str">
        <f t="shared" si="0"/>
        <v/>
      </c>
      <c r="I16" s="56"/>
      <c r="J16" s="30"/>
      <c r="K16" s="30"/>
      <c r="L16" s="187" t="s">
        <v>208</v>
      </c>
      <c r="M16" s="111"/>
      <c r="N16" s="30"/>
    </row>
    <row r="17" spans="1:14" x14ac:dyDescent="0.55000000000000004">
      <c r="A17" s="30"/>
      <c r="B17" s="281"/>
      <c r="C17" s="283"/>
      <c r="D17" s="26"/>
      <c r="E17" s="111"/>
      <c r="F17" s="141"/>
      <c r="G17" s="30"/>
      <c r="H17" s="140" t="str">
        <f t="shared" si="0"/>
        <v/>
      </c>
      <c r="I17" s="56"/>
      <c r="J17" s="30"/>
      <c r="K17" s="30"/>
      <c r="L17" s="186" t="s">
        <v>225</v>
      </c>
      <c r="M17" s="111"/>
      <c r="N17" s="30"/>
    </row>
    <row r="18" spans="1:14" x14ac:dyDescent="0.55000000000000004">
      <c r="A18" s="30"/>
      <c r="B18" s="281"/>
      <c r="C18" s="283"/>
      <c r="D18" s="26"/>
      <c r="E18" s="111"/>
      <c r="F18" s="141"/>
      <c r="G18" s="30"/>
      <c r="H18" s="140" t="str">
        <f t="shared" si="0"/>
        <v/>
      </c>
      <c r="I18" s="56"/>
      <c r="J18" s="30"/>
      <c r="K18" s="30"/>
      <c r="L18" s="109"/>
      <c r="M18" s="111"/>
      <c r="N18" s="30"/>
    </row>
    <row r="19" spans="1:14" x14ac:dyDescent="0.55000000000000004">
      <c r="A19" s="30"/>
      <c r="B19" s="281"/>
      <c r="C19" s="283"/>
      <c r="D19" s="26"/>
      <c r="E19" s="111"/>
      <c r="F19" s="141"/>
      <c r="G19" s="30"/>
      <c r="H19" s="140" t="str">
        <f t="shared" si="0"/>
        <v/>
      </c>
      <c r="I19" s="56"/>
      <c r="J19" s="30"/>
      <c r="K19" s="30"/>
      <c r="L19" s="109"/>
      <c r="M19" s="111"/>
      <c r="N19" s="30"/>
    </row>
    <row r="20" spans="1:14" x14ac:dyDescent="0.55000000000000004">
      <c r="A20" s="30"/>
      <c r="B20" s="281"/>
      <c r="C20" s="283"/>
      <c r="D20" s="26"/>
      <c r="E20" s="111"/>
      <c r="F20" s="141"/>
      <c r="G20" s="30"/>
      <c r="H20" s="140" t="str">
        <f t="shared" si="0"/>
        <v/>
      </c>
      <c r="I20" s="56"/>
      <c r="J20" s="30"/>
      <c r="K20" s="30"/>
      <c r="L20" s="109"/>
      <c r="M20" s="111"/>
      <c r="N20" s="30"/>
    </row>
    <row r="21" spans="1:14" x14ac:dyDescent="0.55000000000000004">
      <c r="A21" s="30"/>
      <c r="B21" s="281"/>
      <c r="C21" s="283"/>
      <c r="D21" s="26"/>
      <c r="E21" s="111"/>
      <c r="F21" s="141"/>
      <c r="G21" s="30"/>
      <c r="H21" s="140" t="str">
        <f t="shared" si="0"/>
        <v/>
      </c>
      <c r="I21" s="56"/>
      <c r="J21" s="30"/>
      <c r="K21" s="30"/>
      <c r="L21" s="109"/>
      <c r="M21" s="111"/>
      <c r="N21" s="30"/>
    </row>
    <row r="22" spans="1:14" x14ac:dyDescent="0.55000000000000004">
      <c r="A22" s="30"/>
      <c r="B22" s="281"/>
      <c r="C22" s="283"/>
      <c r="D22" s="26"/>
      <c r="E22" s="111"/>
      <c r="F22" s="141"/>
      <c r="G22" s="30"/>
      <c r="H22" s="140" t="str">
        <f t="shared" si="0"/>
        <v/>
      </c>
      <c r="I22" s="56"/>
      <c r="J22" s="30"/>
      <c r="K22" s="30"/>
      <c r="L22" s="109"/>
      <c r="M22" s="111"/>
      <c r="N22" s="30"/>
    </row>
    <row r="23" spans="1:14" x14ac:dyDescent="0.55000000000000004">
      <c r="A23" s="30"/>
      <c r="B23" s="281"/>
      <c r="C23" s="283"/>
      <c r="D23" s="26"/>
      <c r="E23" s="111"/>
      <c r="F23" s="141"/>
      <c r="G23" s="30"/>
      <c r="H23" s="140" t="str">
        <f t="shared" si="0"/>
        <v/>
      </c>
      <c r="I23" s="56"/>
      <c r="J23" s="30"/>
      <c r="K23" s="30"/>
      <c r="L23" s="109"/>
      <c r="M23" s="111"/>
      <c r="N23" s="30"/>
    </row>
    <row r="24" spans="1:14" x14ac:dyDescent="0.55000000000000004">
      <c r="A24" s="30"/>
      <c r="B24" s="281"/>
      <c r="C24" s="283"/>
      <c r="D24" s="26"/>
      <c r="E24" s="111"/>
      <c r="F24" s="141"/>
      <c r="G24" s="30"/>
      <c r="H24" s="140" t="str">
        <f t="shared" si="0"/>
        <v/>
      </c>
      <c r="I24" s="56"/>
      <c r="J24" s="30"/>
      <c r="K24" s="30"/>
      <c r="L24" s="109"/>
      <c r="M24" s="111"/>
      <c r="N24" s="30"/>
    </row>
    <row r="25" spans="1:14" x14ac:dyDescent="0.55000000000000004">
      <c r="A25" s="30"/>
      <c r="B25" s="281"/>
      <c r="C25" s="283"/>
      <c r="D25" s="26"/>
      <c r="E25" s="111"/>
      <c r="F25" s="141"/>
      <c r="G25" s="30"/>
      <c r="H25" s="140" t="str">
        <f t="shared" si="0"/>
        <v/>
      </c>
      <c r="I25" s="56"/>
      <c r="J25" s="30"/>
      <c r="K25" s="30"/>
      <c r="L25" s="109"/>
      <c r="M25" s="111"/>
      <c r="N25" s="30"/>
    </row>
    <row r="26" spans="1:14" x14ac:dyDescent="0.55000000000000004">
      <c r="A26" s="30"/>
      <c r="B26" s="281"/>
      <c r="C26" s="283"/>
      <c r="D26" s="26"/>
      <c r="E26" s="111"/>
      <c r="F26" s="141"/>
      <c r="G26" s="30"/>
      <c r="H26" s="140" t="str">
        <f t="shared" si="0"/>
        <v/>
      </c>
      <c r="I26" s="56"/>
      <c r="J26" s="30"/>
      <c r="K26" s="30"/>
      <c r="L26" s="109"/>
      <c r="M26" s="111"/>
      <c r="N26" s="30"/>
    </row>
    <row r="27" spans="1:14" x14ac:dyDescent="0.55000000000000004">
      <c r="A27" s="30"/>
      <c r="B27" s="30"/>
      <c r="C27" s="30"/>
      <c r="D27" s="30"/>
      <c r="E27" s="30"/>
      <c r="F27" s="30"/>
      <c r="G27" s="30"/>
      <c r="H27" s="142"/>
      <c r="I27" s="56"/>
      <c r="J27" s="30"/>
      <c r="K27" s="30"/>
      <c r="L27" s="109"/>
      <c r="M27" s="111"/>
      <c r="N27" s="30"/>
    </row>
    <row r="28" spans="1:14" ht="15.5" thickBot="1" x14ac:dyDescent="0.6">
      <c r="A28" s="30"/>
      <c r="B28" s="30"/>
      <c r="C28" s="30"/>
      <c r="D28" s="30"/>
      <c r="E28" s="30"/>
      <c r="F28" s="30"/>
      <c r="G28" s="57" t="s">
        <v>172</v>
      </c>
      <c r="H28" s="154">
        <f>SUM(H9:H26)</f>
        <v>0</v>
      </c>
      <c r="I28" s="56"/>
      <c r="J28" s="30"/>
      <c r="K28" s="30"/>
      <c r="L28" s="109"/>
      <c r="M28" s="111"/>
      <c r="N28" s="30"/>
    </row>
    <row r="29" spans="1:14" ht="15.5" thickTop="1" x14ac:dyDescent="0.55000000000000004">
      <c r="A29" s="30"/>
      <c r="B29" s="56"/>
      <c r="C29" s="56"/>
      <c r="D29" s="56"/>
      <c r="E29" s="56"/>
      <c r="F29" s="56"/>
      <c r="G29" s="56"/>
      <c r="H29" s="56"/>
      <c r="I29" s="56"/>
      <c r="J29" s="30"/>
      <c r="K29" s="30"/>
      <c r="L29" s="109"/>
      <c r="M29" s="111"/>
      <c r="N29" s="30"/>
    </row>
    <row r="30" spans="1:14" x14ac:dyDescent="0.55000000000000004">
      <c r="A30" s="30"/>
      <c r="B30" s="56"/>
      <c r="C30" s="56"/>
      <c r="D30" s="56"/>
      <c r="E30" s="56"/>
      <c r="F30" s="56"/>
      <c r="G30" s="56"/>
      <c r="H30" s="56"/>
      <c r="I30" s="56"/>
      <c r="J30" s="30"/>
      <c r="K30" s="30"/>
      <c r="L30" s="109"/>
      <c r="M30" s="111"/>
      <c r="N30" s="30"/>
    </row>
    <row r="31" spans="1:14" x14ac:dyDescent="0.55000000000000004">
      <c r="A31" s="30"/>
      <c r="B31" s="100" t="s">
        <v>115</v>
      </c>
      <c r="C31" s="30"/>
      <c r="D31" s="30"/>
      <c r="E31" s="30"/>
      <c r="F31" s="30"/>
      <c r="G31" s="30"/>
      <c r="H31" s="30"/>
      <c r="I31" s="56"/>
      <c r="J31" s="30"/>
      <c r="K31" s="30"/>
      <c r="L31" s="109"/>
      <c r="M31" s="111"/>
      <c r="N31" s="30"/>
    </row>
    <row r="32" spans="1:14" x14ac:dyDescent="0.55000000000000004">
      <c r="A32" s="30"/>
      <c r="B32" s="401" t="s">
        <v>96</v>
      </c>
      <c r="C32" s="418" t="s">
        <v>169</v>
      </c>
      <c r="D32" s="409"/>
      <c r="E32" s="418" t="s">
        <v>170</v>
      </c>
      <c r="F32" s="419"/>
      <c r="G32" s="98"/>
      <c r="H32" s="144" t="s">
        <v>95</v>
      </c>
      <c r="I32" s="56"/>
      <c r="J32" s="30"/>
      <c r="K32" s="30"/>
      <c r="L32" s="109"/>
      <c r="M32" s="111"/>
      <c r="N32" s="30"/>
    </row>
    <row r="33" spans="1:14" x14ac:dyDescent="0.55000000000000004">
      <c r="A33" s="30"/>
      <c r="B33" s="402"/>
      <c r="C33" s="420"/>
      <c r="D33" s="422"/>
      <c r="E33" s="420"/>
      <c r="F33" s="421"/>
      <c r="G33" s="98"/>
      <c r="H33" s="145" t="s">
        <v>113</v>
      </c>
      <c r="I33" s="56"/>
      <c r="J33" s="30"/>
      <c r="K33" s="30"/>
      <c r="L33" s="109"/>
      <c r="M33" s="111"/>
      <c r="N33" s="30"/>
    </row>
    <row r="34" spans="1:14" ht="30" x14ac:dyDescent="0.55000000000000004">
      <c r="A34" s="30"/>
      <c r="B34" s="143" t="s">
        <v>171</v>
      </c>
      <c r="C34" s="414">
        <f>IFERROR(SUM('【ｼｰﾄ2】材料費・労務費等 明細'!K23:M23), 0)</f>
        <v>0</v>
      </c>
      <c r="D34" s="415"/>
      <c r="E34" s="416"/>
      <c r="F34" s="417"/>
      <c r="G34" s="30"/>
      <c r="H34" s="152">
        <f>SUM(C34*E34)</f>
        <v>0</v>
      </c>
      <c r="I34" s="56"/>
      <c r="J34" s="30"/>
      <c r="K34" s="30"/>
      <c r="L34" s="109"/>
      <c r="M34" s="111"/>
      <c r="N34" s="30"/>
    </row>
    <row r="35" spans="1:14" x14ac:dyDescent="0.55000000000000004">
      <c r="A35" s="30"/>
      <c r="B35" s="56"/>
      <c r="C35" s="56"/>
      <c r="D35" s="56"/>
      <c r="E35" s="56"/>
      <c r="F35" s="56"/>
      <c r="G35" s="56"/>
      <c r="H35" s="56"/>
      <c r="I35" s="56"/>
      <c r="J35" s="30"/>
      <c r="K35" s="30"/>
      <c r="L35" s="30"/>
      <c r="M35" s="30"/>
      <c r="N35" s="30"/>
    </row>
    <row r="36" spans="1:14" ht="15.5" thickBot="1" x14ac:dyDescent="0.6">
      <c r="A36" s="30"/>
      <c r="B36" s="56"/>
      <c r="C36" s="56"/>
      <c r="D36" s="56"/>
      <c r="E36" s="56"/>
      <c r="F36" s="56"/>
      <c r="G36" s="57" t="s">
        <v>173</v>
      </c>
      <c r="H36" s="153">
        <f>H34</f>
        <v>0</v>
      </c>
      <c r="I36" s="56"/>
      <c r="J36" s="30"/>
      <c r="K36" s="30"/>
      <c r="L36" s="30"/>
      <c r="M36" s="30"/>
      <c r="N36" s="30"/>
    </row>
    <row r="37" spans="1:14" ht="15.5" thickTop="1" x14ac:dyDescent="0.55000000000000004">
      <c r="A37" s="30"/>
      <c r="B37" s="56"/>
      <c r="C37" s="56"/>
      <c r="D37" s="56"/>
      <c r="E37" s="56"/>
      <c r="F37" s="56"/>
      <c r="G37" s="56"/>
      <c r="H37" s="56"/>
      <c r="I37" s="56"/>
      <c r="J37" s="30"/>
      <c r="K37" s="30"/>
      <c r="L37" s="30"/>
      <c r="M37" s="30"/>
      <c r="N37" s="30"/>
    </row>
    <row r="38" spans="1:14" ht="15.5" thickBot="1" x14ac:dyDescent="0.6">
      <c r="A38" s="30"/>
      <c r="B38" s="56"/>
      <c r="C38" s="56"/>
      <c r="D38" s="56"/>
      <c r="E38" s="56" t="s">
        <v>36</v>
      </c>
      <c r="F38" s="397">
        <f>N(INDEX(H:H, MATCH("*①小計*", G:G, 0))) + N(INDEX(H:H, MATCH("*②小計*", G:G, 0)))</f>
        <v>0</v>
      </c>
      <c r="G38" s="398"/>
      <c r="H38" s="399"/>
      <c r="I38" s="56"/>
      <c r="J38" s="30"/>
      <c r="K38" s="30"/>
      <c r="L38" s="30"/>
      <c r="M38" s="30"/>
      <c r="N38" s="30"/>
    </row>
    <row r="39" spans="1:14" ht="18" customHeight="1" thickTop="1" x14ac:dyDescent="0.55000000000000004">
      <c r="A39" s="30"/>
      <c r="B39" s="56"/>
      <c r="C39" s="56"/>
      <c r="D39" s="56"/>
      <c r="E39" s="56"/>
      <c r="F39" s="56"/>
      <c r="G39" s="56"/>
      <c r="H39" s="56"/>
      <c r="I39" s="56"/>
      <c r="J39" s="30"/>
      <c r="K39" s="30"/>
      <c r="L39" s="30"/>
      <c r="M39" s="30"/>
      <c r="N39" s="30"/>
    </row>
    <row r="40" spans="1:14" ht="18" customHeight="1" x14ac:dyDescent="0.55000000000000004">
      <c r="A40" s="30"/>
      <c r="B40" s="56"/>
      <c r="C40" s="56"/>
      <c r="D40" s="56"/>
      <c r="E40" s="56"/>
      <c r="F40" s="56"/>
      <c r="G40" s="56"/>
      <c r="H40" s="56"/>
      <c r="I40" s="56"/>
      <c r="J40" s="30"/>
      <c r="K40" s="30"/>
      <c r="L40" s="30"/>
      <c r="M40" s="30"/>
      <c r="N40" s="30"/>
    </row>
    <row r="41" spans="1:14" x14ac:dyDescent="0.55000000000000004">
      <c r="A41" s="30"/>
      <c r="B41" s="56"/>
      <c r="C41" s="56"/>
      <c r="D41" s="56"/>
      <c r="E41" s="56"/>
      <c r="F41" s="56"/>
      <c r="G41" s="56"/>
      <c r="H41" s="56"/>
      <c r="I41" s="56"/>
      <c r="J41" s="30"/>
      <c r="K41" s="30"/>
      <c r="L41" s="30"/>
      <c r="M41" s="30"/>
      <c r="N41" s="30"/>
    </row>
    <row r="42" spans="1:14" x14ac:dyDescent="0.55000000000000004">
      <c r="A42" s="30"/>
      <c r="B42" s="56"/>
      <c r="C42" s="56"/>
      <c r="D42" s="56"/>
      <c r="E42" s="56"/>
      <c r="F42" s="56"/>
      <c r="G42" s="56"/>
      <c r="H42" s="56"/>
      <c r="I42" s="56"/>
      <c r="J42" s="30"/>
      <c r="K42" s="30"/>
      <c r="L42" s="30"/>
      <c r="M42" s="30"/>
      <c r="N42" s="30"/>
    </row>
    <row r="43" spans="1:14" x14ac:dyDescent="0.55000000000000004">
      <c r="A43" s="30"/>
      <c r="B43" s="56"/>
      <c r="C43" s="56"/>
      <c r="D43" s="56"/>
      <c r="E43" s="56"/>
      <c r="F43" s="56"/>
      <c r="G43" s="56"/>
      <c r="H43" s="56"/>
      <c r="I43" s="56"/>
      <c r="J43" s="30"/>
      <c r="K43" s="30"/>
      <c r="L43" s="30"/>
      <c r="M43" s="30"/>
      <c r="N43" s="30"/>
    </row>
  </sheetData>
  <mergeCells count="30">
    <mergeCell ref="C34:D34"/>
    <mergeCell ref="E34:F34"/>
    <mergeCell ref="B23:C23"/>
    <mergeCell ref="B24:C24"/>
    <mergeCell ref="B25:C25"/>
    <mergeCell ref="B26:C26"/>
    <mergeCell ref="E32:F33"/>
    <mergeCell ref="C32:D33"/>
    <mergeCell ref="B17:C17"/>
    <mergeCell ref="B7:C8"/>
    <mergeCell ref="B9:C9"/>
    <mergeCell ref="B10:C10"/>
    <mergeCell ref="B11:C11"/>
    <mergeCell ref="B12:C12"/>
    <mergeCell ref="B18:C18"/>
    <mergeCell ref="B19:C19"/>
    <mergeCell ref="F38:H38"/>
    <mergeCell ref="J1:N1"/>
    <mergeCell ref="B32:B33"/>
    <mergeCell ref="D7:D8"/>
    <mergeCell ref="E7:E8"/>
    <mergeCell ref="F7:F8"/>
    <mergeCell ref="L4:M6"/>
    <mergeCell ref="B20:C20"/>
    <mergeCell ref="B21:C21"/>
    <mergeCell ref="B22:C22"/>
    <mergeCell ref="B13:C13"/>
    <mergeCell ref="B14:C14"/>
    <mergeCell ref="B15:C15"/>
    <mergeCell ref="B16:C16"/>
  </mergeCells>
  <phoneticPr fontId="5"/>
  <conditionalFormatting sqref="A1:I37 A44:I955">
    <cfRule type="expression" priority="1" stopIfTrue="1">
      <formula>OR(マスタースイッチ="", AND($A7&lt;&gt;"", $B7&lt;&gt;"", $E7&lt;&gt;"", $H7&lt;&gt;"", $I7&lt;&gt;"", $I7&lt;&gt;0, $K7&lt;&gt;0))</formula>
    </cfRule>
  </conditionalFormatting>
  <conditionalFormatting sqref="A38:I43">
    <cfRule type="expression" priority="311" stopIfTrue="1">
      <formula>OR(マスタースイッチ="", AND(#REF!&lt;&gt;"", #REF!&lt;&gt;"", #REF!&lt;&gt;"", #REF!&lt;&gt;"", #REF!&lt;&gt;"", #REF!&lt;&gt;0, #REF!&lt;&gt;0))</formula>
    </cfRule>
  </conditionalFormatting>
  <conditionalFormatting sqref="B9:F26">
    <cfRule type="containsBlanks" dxfId="13" priority="2">
      <formula>LEN(TRIM(B9))=0</formula>
    </cfRule>
  </conditionalFormatting>
  <conditionalFormatting sqref="C34:D34">
    <cfRule type="cellIs" dxfId="12" priority="7" operator="lessThanOrEqual">
      <formula>0</formula>
    </cfRule>
  </conditionalFormatting>
  <conditionalFormatting sqref="E34:F34">
    <cfRule type="containsBlanks" dxfId="11" priority="6">
      <formula>LEN(TRIM(E34))=0</formula>
    </cfRule>
  </conditionalFormatting>
  <conditionalFormatting sqref="F38:H38">
    <cfRule type="containsBlanks" dxfId="10" priority="11">
      <formula>LEN(TRIM(F38))=0</formula>
    </cfRule>
  </conditionalFormatting>
  <conditionalFormatting sqref="H9:H26">
    <cfRule type="cellIs" dxfId="9" priority="3" operator="lessThanOrEqual">
      <formula>0</formula>
    </cfRule>
    <cfRule type="containsBlanks" dxfId="8" priority="12">
      <formula>LEN(TRIM(H9))=0</formula>
    </cfRule>
  </conditionalFormatting>
  <conditionalFormatting sqref="H28 H36">
    <cfRule type="containsBlanks" dxfId="7" priority="8">
      <formula>LEN(TRIM(H28))=0</formula>
    </cfRule>
  </conditionalFormatting>
  <conditionalFormatting sqref="H34">
    <cfRule type="cellIs" dxfId="6" priority="5" operator="lessThanOrEqual">
      <formula>0</formula>
    </cfRule>
  </conditionalFormatting>
  <printOptions horizontalCentered="1"/>
  <pageMargins left="0.25" right="0.25" top="0.75" bottom="0.75" header="0.3" footer="0.3"/>
  <pageSetup paperSize="9" orientation="portrait" r:id="rId1"/>
  <headerFooter>
    <oddHeader>&amp;C見積内訳明細書（安全衛生経費）</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85dfed8-7ed4-4241-9b04-e96c5fbffd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25C1D4EF451234982A2ED2E96272394" ma:contentTypeVersion="10" ma:contentTypeDescription="新しいドキュメントを作成します。" ma:contentTypeScope="" ma:versionID="28fc3e6279bf3856ca4036dac508c37b">
  <xsd:schema xmlns:xsd="http://www.w3.org/2001/XMLSchema" xmlns:xs="http://www.w3.org/2001/XMLSchema" xmlns:p="http://schemas.microsoft.com/office/2006/metadata/properties" xmlns:ns2="785dfed8-7ed4-4241-9b04-e96c5fbffd2d" targetNamespace="http://schemas.microsoft.com/office/2006/metadata/properties" ma:root="true" ma:fieldsID="89d4f05b64876143f3e1a77a92af1822" ns2:_="">
    <xsd:import namespace="785dfed8-7ed4-4241-9b04-e96c5fbffd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dfed8-7ed4-4241-9b04-e96c5fbffd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47bde53e-b0a2-4e98-8550-8a152603f3a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E8736A-6AA1-41F8-878B-91D8DDD2D5F0}">
  <ds:schemaRefs>
    <ds:schemaRef ds:uri="http://schemas.microsoft.com/sharepoint/v3/contenttype/forms"/>
  </ds:schemaRefs>
</ds:datastoreItem>
</file>

<file path=customXml/itemProps2.xml><?xml version="1.0" encoding="utf-8"?>
<ds:datastoreItem xmlns:ds="http://schemas.openxmlformats.org/officeDocument/2006/customXml" ds:itemID="{F2284A62-D196-40C0-AB7E-F17FC938F0A5}">
  <ds:schemaRefs>
    <ds:schemaRef ds:uri="http://purl.org/dc/elements/1.1/"/>
    <ds:schemaRef ds:uri="http://www.w3.org/XML/1998/namespace"/>
    <ds:schemaRef ds:uri="http://schemas.openxmlformats.org/package/2006/metadata/core-properties"/>
    <ds:schemaRef ds:uri="http://schemas.microsoft.com/office/2006/metadata/properties"/>
    <ds:schemaRef ds:uri="http://purl.org/dc/dcmitype/"/>
    <ds:schemaRef ds:uri="http://schemas.microsoft.com/office/2006/documentManagement/types"/>
    <ds:schemaRef ds:uri="785dfed8-7ed4-4241-9b04-e96c5fbffd2d"/>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11AA4786-ED83-4969-A3B4-54A35A15EA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dfed8-7ed4-4241-9b04-e96c5fbffd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設定</vt:lpstr>
      <vt:lpstr>【ｼｰﾄ1】鑑（かがみ）</vt:lpstr>
      <vt:lpstr>【ｼｰﾄ1】様式(2)（鑑）</vt:lpstr>
      <vt:lpstr>【ｼｰﾄ2】鑑 (別紙)</vt:lpstr>
      <vt:lpstr>【ｼｰﾄ3】 見積書合計金額の内訳明細書</vt:lpstr>
      <vt:lpstr>【ｼｰﾄ2】材料費・労務費等 明細</vt:lpstr>
      <vt:lpstr>【ｼｰﾄ3】法定福利費・建退共掛金 明細</vt:lpstr>
      <vt:lpstr>【ｼｰﾄ4】安全衛生経費 確認表</vt:lpstr>
      <vt:lpstr>【ｼｰﾄ5】安全衛生経費 明細</vt:lpstr>
      <vt:lpstr>【シート6】諸経費(参考)</vt:lpstr>
      <vt:lpstr>'【ｼｰﾄ2】材料費・労務費等 明細'!Print_Area</vt:lpstr>
      <vt:lpstr>'【ｼｰﾄ3】法定福利費・建退共掛金 明細'!Print_Area</vt:lpstr>
      <vt:lpstr>'【ｼｰﾄ4】安全衛生経費 確認表'!Print_Area</vt:lpstr>
      <vt:lpstr>'【ｼｰﾄ5】安全衛生経費 明細'!Print_Area</vt:lpstr>
      <vt:lpstr>マスタースイッチ</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Yuki Horii</dc:creator>
  <cp:keywords/>
  <dc:description/>
  <cp:lastModifiedBy>長谷部 康幸</cp:lastModifiedBy>
  <cp:revision/>
  <cp:lastPrinted>2026-01-22T08:48:08Z</cp:lastPrinted>
  <dcterms:created xsi:type="dcterms:W3CDTF">2025-09-10T03:05:26Z</dcterms:created>
  <dcterms:modified xsi:type="dcterms:W3CDTF">2026-02-27T02:22:28Z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0x010100925C1D4EF451234982A2ED2E96272394</vt:lpwstr>
  </property>
  <property fmtid="{D5CDD505-2E9C-101B-9397-08002B2CF9AE}" pid="3" name="MediaServiceImageTags">
    <vt:lpwstr/>
  </property>
  <property fmtid="{D5CDD505-2E9C-101B-9397-08002B2CF9AE}" pid="4" name="Order">
    <vt:r8>148100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