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
    </mc:Choice>
  </mc:AlternateContent>
  <bookViews>
    <workbookView xWindow="0" yWindow="0" windowWidth="21600" windowHeight="9750"/>
  </bookViews>
  <sheets>
    <sheet name="試算シート（R2)" sheetId="1" r:id="rId1"/>
    <sheet name="国保税の軽減について" sheetId="2" r:id="rId2"/>
    <sheet name="非自発的失業者にかかる軽減について"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2" l="1"/>
  <c r="H11" i="2" s="1"/>
  <c r="I11" i="2" s="1"/>
  <c r="J11" i="2" s="1"/>
  <c r="K11" i="2" s="1"/>
  <c r="L11" i="2" s="1"/>
  <c r="G10" i="2"/>
  <c r="H10" i="2" s="1"/>
  <c r="I10" i="2" s="1"/>
  <c r="J10" i="2" s="1"/>
  <c r="K10" i="2" s="1"/>
  <c r="L10" i="2" s="1"/>
  <c r="P18" i="1" l="1"/>
  <c r="M18" i="1" s="1"/>
  <c r="P17" i="1"/>
  <c r="L17" i="1" s="1"/>
  <c r="P16" i="1"/>
  <c r="M16" i="1" s="1"/>
  <c r="P15" i="1"/>
  <c r="O15" i="1" s="1"/>
  <c r="P14" i="1"/>
  <c r="M14" i="1" s="1"/>
  <c r="P13" i="1"/>
  <c r="M13" i="1" s="1"/>
  <c r="D20" i="1"/>
  <c r="L16" i="1" l="1"/>
  <c r="O16" i="1"/>
  <c r="N15" i="1"/>
  <c r="J18" i="1"/>
  <c r="O17" i="1"/>
  <c r="N16" i="1"/>
  <c r="J16" i="1"/>
  <c r="O14" i="1"/>
  <c r="O18" i="1"/>
  <c r="N17" i="1"/>
  <c r="K16" i="1"/>
  <c r="N18" i="1"/>
  <c r="O13" i="1"/>
  <c r="M17" i="1"/>
  <c r="K18" i="1"/>
  <c r="K13" i="1"/>
  <c r="J17" i="1"/>
  <c r="L18" i="1"/>
  <c r="K14" i="1"/>
  <c r="K17" i="1"/>
  <c r="M15" i="1"/>
  <c r="K15" i="1"/>
  <c r="F18" i="1"/>
  <c r="G18" i="1" s="1"/>
  <c r="F17" i="1"/>
  <c r="G17" i="1" s="1"/>
  <c r="F16" i="1"/>
  <c r="G16" i="1" s="1"/>
  <c r="F15" i="1"/>
  <c r="G15" i="1" s="1"/>
  <c r="L15" i="1" s="1"/>
  <c r="F14" i="1"/>
  <c r="G14" i="1" s="1"/>
  <c r="L14" i="1" s="1"/>
  <c r="F13" i="1"/>
  <c r="E29" i="1" l="1"/>
  <c r="N14" i="1"/>
  <c r="J15" i="1"/>
  <c r="E32" i="1"/>
  <c r="E26" i="1"/>
  <c r="J14" i="1"/>
  <c r="G13" i="1"/>
  <c r="N13" i="1" s="1"/>
  <c r="D32" i="1" l="1"/>
  <c r="F32" i="1" s="1"/>
  <c r="L13" i="1"/>
  <c r="D29" i="1" s="1"/>
  <c r="F29" i="1" s="1"/>
  <c r="J13" i="1"/>
  <c r="D26" i="1" s="1"/>
  <c r="F26" i="1" l="1"/>
  <c r="D21" i="1" s="1"/>
  <c r="D22" i="1" s="1"/>
</calcChain>
</file>

<file path=xl/sharedStrings.xml><?xml version="1.0" encoding="utf-8"?>
<sst xmlns="http://schemas.openxmlformats.org/spreadsheetml/2006/main" count="108" uniqueCount="95">
  <si>
    <t>給与所得</t>
    <rPh sb="0" eb="2">
      <t>キュウヨ</t>
    </rPh>
    <rPh sb="2" eb="4">
      <t>ショトク</t>
    </rPh>
    <phoneticPr fontId="1"/>
  </si>
  <si>
    <t>年金所得</t>
    <rPh sb="0" eb="2">
      <t>ネンキン</t>
    </rPh>
    <rPh sb="2" eb="4">
      <t>ショトク</t>
    </rPh>
    <phoneticPr fontId="1"/>
  </si>
  <si>
    <t>合計所得</t>
    <rPh sb="0" eb="2">
      <t>ゴウケイ</t>
    </rPh>
    <rPh sb="2" eb="4">
      <t>ショトク</t>
    </rPh>
    <phoneticPr fontId="1"/>
  </si>
  <si>
    <t>B</t>
    <phoneticPr fontId="1"/>
  </si>
  <si>
    <t>C</t>
    <phoneticPr fontId="1"/>
  </si>
  <si>
    <t>D</t>
    <phoneticPr fontId="1"/>
  </si>
  <si>
    <t>E</t>
    <phoneticPr fontId="1"/>
  </si>
  <si>
    <t>F</t>
    <phoneticPr fontId="1"/>
  </si>
  <si>
    <t>加入者数</t>
    <rPh sb="0" eb="3">
      <t>カニュウシャ</t>
    </rPh>
    <rPh sb="3" eb="4">
      <t>スウ</t>
    </rPh>
    <phoneticPr fontId="1"/>
  </si>
  <si>
    <t>年間保険料</t>
    <rPh sb="0" eb="2">
      <t>ネンカン</t>
    </rPh>
    <rPh sb="2" eb="5">
      <t>ホケンリョウ</t>
    </rPh>
    <phoneticPr fontId="1"/>
  </si>
  <si>
    <t>所得割</t>
    <rPh sb="0" eb="2">
      <t>ショトク</t>
    </rPh>
    <rPh sb="2" eb="3">
      <t>ワリ</t>
    </rPh>
    <phoneticPr fontId="1"/>
  </si>
  <si>
    <t>均等割</t>
    <rPh sb="0" eb="3">
      <t>キントウワリ</t>
    </rPh>
    <phoneticPr fontId="1"/>
  </si>
  <si>
    <t>月あたり保険料</t>
    <rPh sb="0" eb="1">
      <t>ツキ</t>
    </rPh>
    <rPh sb="4" eb="7">
      <t>ホケンリョウ</t>
    </rPh>
    <phoneticPr fontId="1"/>
  </si>
  <si>
    <t>円</t>
    <rPh sb="0" eb="1">
      <t>エン</t>
    </rPh>
    <phoneticPr fontId="1"/>
  </si>
  <si>
    <t>円/月</t>
    <rPh sb="0" eb="1">
      <t>エン</t>
    </rPh>
    <rPh sb="2" eb="3">
      <t>ツキ</t>
    </rPh>
    <phoneticPr fontId="1"/>
  </si>
  <si>
    <t>人</t>
    <rPh sb="0" eb="1">
      <t>ニン</t>
    </rPh>
    <phoneticPr fontId="1"/>
  </si>
  <si>
    <t>算出内訳</t>
    <rPh sb="0" eb="2">
      <t>サンシュツ</t>
    </rPh>
    <rPh sb="2" eb="4">
      <t>ウチワケ</t>
    </rPh>
    <phoneticPr fontId="1"/>
  </si>
  <si>
    <t>医療分</t>
    <rPh sb="0" eb="2">
      <t>イリョウ</t>
    </rPh>
    <rPh sb="2" eb="3">
      <t>ブン</t>
    </rPh>
    <phoneticPr fontId="1"/>
  </si>
  <si>
    <t>所得割</t>
    <rPh sb="0" eb="2">
      <t>ショトク</t>
    </rPh>
    <rPh sb="2" eb="3">
      <t>ワリ</t>
    </rPh>
    <phoneticPr fontId="1"/>
  </si>
  <si>
    <t>課税対象
所得</t>
    <rPh sb="0" eb="2">
      <t>カゼイ</t>
    </rPh>
    <rPh sb="2" eb="4">
      <t>タイショウ</t>
    </rPh>
    <rPh sb="5" eb="7">
      <t>ショトク</t>
    </rPh>
    <phoneticPr fontId="1"/>
  </si>
  <si>
    <t>支援分</t>
    <rPh sb="0" eb="2">
      <t>シエン</t>
    </rPh>
    <rPh sb="2" eb="3">
      <t>ブン</t>
    </rPh>
    <phoneticPr fontId="1"/>
  </si>
  <si>
    <t>介護分</t>
    <rPh sb="0" eb="2">
      <t>カイゴ</t>
    </rPh>
    <rPh sb="2" eb="3">
      <t>ブン</t>
    </rPh>
    <phoneticPr fontId="1"/>
  </si>
  <si>
    <t>A</t>
    <phoneticPr fontId="1"/>
  </si>
  <si>
    <t>あり</t>
    <phoneticPr fontId="1"/>
  </si>
  <si>
    <t>医療分</t>
    <rPh sb="0" eb="2">
      <t>イリョウ</t>
    </rPh>
    <rPh sb="2" eb="3">
      <t>ブン</t>
    </rPh>
    <phoneticPr fontId="1"/>
  </si>
  <si>
    <t>支援分</t>
    <rPh sb="0" eb="2">
      <t>シエン</t>
    </rPh>
    <rPh sb="2" eb="3">
      <t>ブン</t>
    </rPh>
    <phoneticPr fontId="1"/>
  </si>
  <si>
    <t>介護分</t>
    <rPh sb="0" eb="2">
      <t>カイゴ</t>
    </rPh>
    <rPh sb="2" eb="3">
      <t>ブン</t>
    </rPh>
    <phoneticPr fontId="1"/>
  </si>
  <si>
    <t>なし</t>
    <phoneticPr fontId="1"/>
  </si>
  <si>
    <t>均等割</t>
    <rPh sb="0" eb="3">
      <t>キントウワ</t>
    </rPh>
    <phoneticPr fontId="1"/>
  </si>
  <si>
    <t>合計</t>
    <rPh sb="0" eb="2">
      <t>ゴウケイ</t>
    </rPh>
    <phoneticPr fontId="1"/>
  </si>
  <si>
    <t>加入</t>
    <rPh sb="0" eb="2">
      <t>カニュウ</t>
    </rPh>
    <phoneticPr fontId="1"/>
  </si>
  <si>
    <t>医-所</t>
    <rPh sb="0" eb="1">
      <t>イ</t>
    </rPh>
    <rPh sb="2" eb="3">
      <t>ショ</t>
    </rPh>
    <phoneticPr fontId="1"/>
  </si>
  <si>
    <t>医-均</t>
    <rPh sb="0" eb="1">
      <t>イ</t>
    </rPh>
    <rPh sb="2" eb="3">
      <t>ヒトシ</t>
    </rPh>
    <phoneticPr fontId="1"/>
  </si>
  <si>
    <t>支-所</t>
    <rPh sb="0" eb="1">
      <t>シ</t>
    </rPh>
    <rPh sb="2" eb="3">
      <t>ショ</t>
    </rPh>
    <phoneticPr fontId="1"/>
  </si>
  <si>
    <t>支-均</t>
    <rPh sb="0" eb="1">
      <t>シ</t>
    </rPh>
    <rPh sb="2" eb="3">
      <t>ヒトシ</t>
    </rPh>
    <phoneticPr fontId="1"/>
  </si>
  <si>
    <t>介-所</t>
    <rPh sb="0" eb="1">
      <t>スケ</t>
    </rPh>
    <rPh sb="2" eb="3">
      <t>ショ</t>
    </rPh>
    <phoneticPr fontId="1"/>
  </si>
  <si>
    <t>その他所得</t>
    <rPh sb="2" eb="3">
      <t>タ</t>
    </rPh>
    <rPh sb="3" eb="5">
      <t>ショトク</t>
    </rPh>
    <phoneticPr fontId="1"/>
  </si>
  <si>
    <t>合計は100円未満切り捨て</t>
    <rPh sb="0" eb="2">
      <t>ゴウケイ</t>
    </rPh>
    <rPh sb="6" eb="7">
      <t>エン</t>
    </rPh>
    <rPh sb="7" eb="9">
      <t>ミマン</t>
    </rPh>
    <rPh sb="9" eb="10">
      <t>キ</t>
    </rPh>
    <rPh sb="11" eb="12">
      <t>ス</t>
    </rPh>
    <phoneticPr fontId="1"/>
  </si>
  <si>
    <t>医療分
限度額</t>
    <rPh sb="0" eb="2">
      <t>イリョウ</t>
    </rPh>
    <rPh sb="2" eb="3">
      <t>ブン</t>
    </rPh>
    <rPh sb="4" eb="6">
      <t>ゲンド</t>
    </rPh>
    <rPh sb="6" eb="7">
      <t>ガク</t>
    </rPh>
    <phoneticPr fontId="1"/>
  </si>
  <si>
    <t>※年度途中の加入の場合は月割りでの課税となります</t>
    <rPh sb="1" eb="3">
      <t>ネンド</t>
    </rPh>
    <rPh sb="3" eb="5">
      <t>トチュウ</t>
    </rPh>
    <rPh sb="6" eb="8">
      <t>カニュウ</t>
    </rPh>
    <rPh sb="9" eb="11">
      <t>バアイ</t>
    </rPh>
    <rPh sb="12" eb="14">
      <t>ツキワ</t>
    </rPh>
    <rPh sb="17" eb="19">
      <t>カゼイ</t>
    </rPh>
    <phoneticPr fontId="1"/>
  </si>
  <si>
    <t>※実際の1回ごとの納付金額とは異なります</t>
    <rPh sb="1" eb="3">
      <t>ジッサイ</t>
    </rPh>
    <rPh sb="5" eb="6">
      <t>カイ</t>
    </rPh>
    <rPh sb="9" eb="11">
      <t>ノウフ</t>
    </rPh>
    <rPh sb="11" eb="13">
      <t>キンガク</t>
    </rPh>
    <rPh sb="15" eb="16">
      <t>コト</t>
    </rPh>
    <phoneticPr fontId="1"/>
  </si>
  <si>
    <t>支援分
限度額</t>
    <rPh sb="0" eb="2">
      <t>シエン</t>
    </rPh>
    <rPh sb="2" eb="3">
      <t>ブン</t>
    </rPh>
    <rPh sb="4" eb="6">
      <t>ゲンド</t>
    </rPh>
    <rPh sb="6" eb="7">
      <t>ガク</t>
    </rPh>
    <phoneticPr fontId="1"/>
  </si>
  <si>
    <t>介護分
限度額</t>
    <rPh sb="0" eb="2">
      <t>カイゴ</t>
    </rPh>
    <rPh sb="2" eb="3">
      <t>ブン</t>
    </rPh>
    <rPh sb="4" eb="6">
      <t>ゲンド</t>
    </rPh>
    <rPh sb="6" eb="7">
      <t>ガク</t>
    </rPh>
    <phoneticPr fontId="1"/>
  </si>
  <si>
    <t>判定基準額</t>
    <rPh sb="0" eb="2">
      <t>ハンテイ</t>
    </rPh>
    <rPh sb="2" eb="4">
      <t>キジュン</t>
    </rPh>
    <rPh sb="4" eb="5">
      <t>ガク</t>
    </rPh>
    <phoneticPr fontId="1"/>
  </si>
  <si>
    <t>均等割
軽減割合</t>
    <rPh sb="0" eb="3">
      <t>キントウワ</t>
    </rPh>
    <rPh sb="4" eb="6">
      <t>ケイゲン</t>
    </rPh>
    <rPh sb="6" eb="8">
      <t>ワリアイ</t>
    </rPh>
    <phoneticPr fontId="1"/>
  </si>
  <si>
    <t>33万円</t>
    <rPh sb="2" eb="4">
      <t>マンエン</t>
    </rPh>
    <phoneticPr fontId="1"/>
  </si>
  <si>
    <t>33万円+28万円×世帯の被保険者数</t>
    <rPh sb="2" eb="4">
      <t>マンエン</t>
    </rPh>
    <rPh sb="7" eb="9">
      <t>マンエン</t>
    </rPh>
    <rPh sb="10" eb="12">
      <t>セタイ</t>
    </rPh>
    <rPh sb="13" eb="17">
      <t>ヒホケンシャ</t>
    </rPh>
    <rPh sb="17" eb="18">
      <t>スウ</t>
    </rPh>
    <phoneticPr fontId="1"/>
  </si>
  <si>
    <t>33万円+51万円×世帯の被保険者数</t>
    <rPh sb="2" eb="4">
      <t>マンエン</t>
    </rPh>
    <rPh sb="7" eb="9">
      <t>マンエン</t>
    </rPh>
    <rPh sb="10" eb="12">
      <t>セタイ</t>
    </rPh>
    <rPh sb="13" eb="17">
      <t>ヒホケンシャ</t>
    </rPh>
    <rPh sb="17" eb="18">
      <t>スウ</t>
    </rPh>
    <phoneticPr fontId="1"/>
  </si>
  <si>
    <t>7割軽減</t>
    <rPh sb="1" eb="2">
      <t>ワリ</t>
    </rPh>
    <rPh sb="2" eb="4">
      <t>ケイゲン</t>
    </rPh>
    <phoneticPr fontId="1"/>
  </si>
  <si>
    <t>5割軽減</t>
    <rPh sb="1" eb="2">
      <t>ワリ</t>
    </rPh>
    <phoneticPr fontId="1"/>
  </si>
  <si>
    <t>2割軽減</t>
    <rPh sb="1" eb="2">
      <t>ワリ</t>
    </rPh>
    <phoneticPr fontId="1"/>
  </si>
  <si>
    <t>注意点</t>
    <rPh sb="0" eb="3">
      <t>チュウイテン</t>
    </rPh>
    <phoneticPr fontId="1"/>
  </si>
  <si>
    <t>※国保から後期高齢者に移行した世帯員（特定同一世帯所属者）がいる場合、被保険者数としてカウントする</t>
    <rPh sb="1" eb="3">
      <t>コクホ</t>
    </rPh>
    <rPh sb="5" eb="7">
      <t>コウキ</t>
    </rPh>
    <rPh sb="7" eb="10">
      <t>コウレイシャ</t>
    </rPh>
    <rPh sb="11" eb="13">
      <t>イコウ</t>
    </rPh>
    <rPh sb="15" eb="18">
      <t>セタイイン</t>
    </rPh>
    <rPh sb="19" eb="21">
      <t>トクテイ</t>
    </rPh>
    <rPh sb="21" eb="23">
      <t>ドウイツ</t>
    </rPh>
    <rPh sb="23" eb="25">
      <t>セタイ</t>
    </rPh>
    <rPh sb="25" eb="27">
      <t>ショゾク</t>
    </rPh>
    <rPh sb="27" eb="28">
      <t>シャ</t>
    </rPh>
    <rPh sb="32" eb="34">
      <t>バアイ</t>
    </rPh>
    <rPh sb="35" eb="39">
      <t>ヒホケンシャ</t>
    </rPh>
    <rPh sb="39" eb="40">
      <t>スウ</t>
    </rPh>
    <phoneticPr fontId="1"/>
  </si>
  <si>
    <t>1人</t>
    <rPh sb="1" eb="2">
      <t>ニン</t>
    </rPh>
    <phoneticPr fontId="1"/>
  </si>
  <si>
    <t>2人</t>
    <rPh sb="0" eb="2">
      <t>フタリ</t>
    </rPh>
    <phoneticPr fontId="1"/>
  </si>
  <si>
    <t>3人</t>
    <rPh sb="1" eb="2">
      <t>ニン</t>
    </rPh>
    <phoneticPr fontId="1"/>
  </si>
  <si>
    <t>4人</t>
    <rPh sb="1" eb="2">
      <t>ニン</t>
    </rPh>
    <phoneticPr fontId="1"/>
  </si>
  <si>
    <t>5人</t>
    <rPh sb="1" eb="2">
      <t>ニン</t>
    </rPh>
    <phoneticPr fontId="1"/>
  </si>
  <si>
    <t>6人</t>
    <rPh sb="1" eb="2">
      <t>ニン</t>
    </rPh>
    <phoneticPr fontId="1"/>
  </si>
  <si>
    <t>世帯員数による判定基準額の例（単位：万円）</t>
    <rPh sb="0" eb="3">
      <t>セタイイン</t>
    </rPh>
    <rPh sb="3" eb="4">
      <t>スウ</t>
    </rPh>
    <rPh sb="7" eb="9">
      <t>ハンテイ</t>
    </rPh>
    <rPh sb="9" eb="11">
      <t>キジュン</t>
    </rPh>
    <rPh sb="11" eb="12">
      <t>ガク</t>
    </rPh>
    <rPh sb="13" eb="14">
      <t>レイ</t>
    </rPh>
    <rPh sb="15" eb="17">
      <t>タンイ</t>
    </rPh>
    <rPh sb="18" eb="20">
      <t>マンエン</t>
    </rPh>
    <phoneticPr fontId="1"/>
  </si>
  <si>
    <t>②軽減判定は加入者および世帯主の所得金額をもとに自動で計算されますが、軽減を受けるためには加入者全員の所得金額の申告が必要です。</t>
    <phoneticPr fontId="1"/>
  </si>
  <si>
    <r>
      <t>※扶養に取られている人、前年中の所得が無かった場合も申告が必要です。</t>
    </r>
    <r>
      <rPr>
        <b/>
        <u/>
        <sz val="12"/>
        <color theme="1"/>
        <rFont val="メイリオ"/>
        <family val="3"/>
        <charset val="128"/>
      </rPr>
      <t>未申告者がいる場合、軽減が適用されませんのでご注意ください。</t>
    </r>
    <rPh sb="1" eb="3">
      <t>フヨウ</t>
    </rPh>
    <rPh sb="4" eb="5">
      <t>ト</t>
    </rPh>
    <rPh sb="10" eb="11">
      <t>ヒト</t>
    </rPh>
    <rPh sb="12" eb="15">
      <t>ゼンネンチュウ</t>
    </rPh>
    <rPh sb="16" eb="18">
      <t>ショトク</t>
    </rPh>
    <rPh sb="19" eb="20">
      <t>ナ</t>
    </rPh>
    <rPh sb="23" eb="25">
      <t>バアイ</t>
    </rPh>
    <rPh sb="26" eb="28">
      <t>シンコク</t>
    </rPh>
    <rPh sb="29" eb="31">
      <t>ヒツヨウ</t>
    </rPh>
    <phoneticPr fontId="1"/>
  </si>
  <si>
    <t>１．支給番号</t>
    <rPh sb="2" eb="4">
      <t>シキュウ</t>
    </rPh>
    <rPh sb="4" eb="6">
      <t>バンゴウ</t>
    </rPh>
    <phoneticPr fontId="1"/>
  </si>
  <si>
    <t>2.氏名</t>
    <rPh sb="2" eb="4">
      <t>シメイ</t>
    </rPh>
    <phoneticPr fontId="1"/>
  </si>
  <si>
    <t>3.被保険者番号</t>
    <rPh sb="2" eb="6">
      <t>ヒホケンシャ</t>
    </rPh>
    <rPh sb="6" eb="8">
      <t>バンゴウ</t>
    </rPh>
    <phoneticPr fontId="1"/>
  </si>
  <si>
    <t>4.性別</t>
    <rPh sb="2" eb="4">
      <t>セイベツ</t>
    </rPh>
    <phoneticPr fontId="1"/>
  </si>
  <si>
    <t>5.離職時年齢</t>
    <rPh sb="2" eb="4">
      <t>リショク</t>
    </rPh>
    <rPh sb="4" eb="5">
      <t>ジ</t>
    </rPh>
    <rPh sb="5" eb="7">
      <t>ネンレイ</t>
    </rPh>
    <phoneticPr fontId="1"/>
  </si>
  <si>
    <t>6.生年月日</t>
    <rPh sb="2" eb="4">
      <t>セイネン</t>
    </rPh>
    <rPh sb="4" eb="6">
      <t>ガッピ</t>
    </rPh>
    <phoneticPr fontId="1"/>
  </si>
  <si>
    <t>8.住所又は居所</t>
    <rPh sb="2" eb="4">
      <t>ジュウショ</t>
    </rPh>
    <rPh sb="4" eb="5">
      <t>マタ</t>
    </rPh>
    <rPh sb="6" eb="8">
      <t>イドコロ</t>
    </rPh>
    <phoneticPr fontId="1"/>
  </si>
  <si>
    <t>9.支払方法（記号（口座）番号－金融機関名－支店名）</t>
    <rPh sb="2" eb="4">
      <t>シハラ</t>
    </rPh>
    <rPh sb="4" eb="6">
      <t>ホウホウ</t>
    </rPh>
    <rPh sb="7" eb="9">
      <t>キゴウ</t>
    </rPh>
    <rPh sb="10" eb="12">
      <t>コウザ</t>
    </rPh>
    <rPh sb="13" eb="15">
      <t>バンゴウ</t>
    </rPh>
    <rPh sb="16" eb="18">
      <t>キンユウ</t>
    </rPh>
    <rPh sb="18" eb="20">
      <t>キカン</t>
    </rPh>
    <rPh sb="20" eb="21">
      <t>メイ</t>
    </rPh>
    <rPh sb="22" eb="25">
      <t>シテンメイ</t>
    </rPh>
    <phoneticPr fontId="1"/>
  </si>
  <si>
    <t>10.資格取得年月日</t>
    <rPh sb="3" eb="5">
      <t>シカク</t>
    </rPh>
    <rPh sb="5" eb="7">
      <t>シュトク</t>
    </rPh>
    <rPh sb="7" eb="10">
      <t>ネンガッピ</t>
    </rPh>
    <phoneticPr fontId="1"/>
  </si>
  <si>
    <t>11.離職年月日</t>
    <rPh sb="3" eb="5">
      <t>リショク</t>
    </rPh>
    <rPh sb="5" eb="8">
      <t>ネンガッピ</t>
    </rPh>
    <phoneticPr fontId="1"/>
  </si>
  <si>
    <t>12.離職理由</t>
    <rPh sb="3" eb="5">
      <t>リショク</t>
    </rPh>
    <rPh sb="5" eb="7">
      <t>リユウ</t>
    </rPh>
    <phoneticPr fontId="1"/>
  </si>
  <si>
    <t>13.60歳到達時賃金日額</t>
    <rPh sb="5" eb="6">
      <t>サイ</t>
    </rPh>
    <rPh sb="6" eb="8">
      <t>トウタツ</t>
    </rPh>
    <rPh sb="8" eb="9">
      <t>ジ</t>
    </rPh>
    <rPh sb="9" eb="11">
      <t>チンギン</t>
    </rPh>
    <rPh sb="11" eb="13">
      <t>ニチガク</t>
    </rPh>
    <phoneticPr fontId="1"/>
  </si>
  <si>
    <t>14.離職時賃金日額</t>
    <rPh sb="3" eb="5">
      <t>リショク</t>
    </rPh>
    <rPh sb="5" eb="6">
      <t>ジ</t>
    </rPh>
    <rPh sb="6" eb="8">
      <t>チンギン</t>
    </rPh>
    <rPh sb="8" eb="10">
      <t>ニチガク</t>
    </rPh>
    <phoneticPr fontId="1"/>
  </si>
  <si>
    <t>15.給付制限</t>
    <rPh sb="3" eb="5">
      <t>キュウフ</t>
    </rPh>
    <rPh sb="5" eb="7">
      <t>セイゲン</t>
    </rPh>
    <phoneticPr fontId="1"/>
  </si>
  <si>
    <t>7.求職番号</t>
    <rPh sb="2" eb="4">
      <t>キュウショク</t>
    </rPh>
    <rPh sb="4" eb="6">
      <t>バンゴウ</t>
    </rPh>
    <phoneticPr fontId="1"/>
  </si>
  <si>
    <r>
      <t>①軽減判定の計算では、</t>
    </r>
    <r>
      <rPr>
        <b/>
        <u/>
        <sz val="12"/>
        <color theme="1"/>
        <rFont val="メイリオ"/>
        <family val="3"/>
        <charset val="128"/>
      </rPr>
      <t>世帯主が国保に加入していない場合であっても、世帯主の所得を含めて計算します。</t>
    </r>
    <rPh sb="1" eb="3">
      <t>ケイゲン</t>
    </rPh>
    <rPh sb="3" eb="5">
      <t>ハンテイ</t>
    </rPh>
    <rPh sb="6" eb="8">
      <t>ケイサン</t>
    </rPh>
    <rPh sb="11" eb="14">
      <t>セタイヌシ</t>
    </rPh>
    <rPh sb="15" eb="17">
      <t>コクホ</t>
    </rPh>
    <rPh sb="18" eb="20">
      <t>カニュウ</t>
    </rPh>
    <rPh sb="25" eb="27">
      <t>バアイ</t>
    </rPh>
    <rPh sb="33" eb="36">
      <t>セタイヌシ</t>
    </rPh>
    <rPh sb="37" eb="39">
      <t>ショトク</t>
    </rPh>
    <rPh sb="40" eb="41">
      <t>フク</t>
    </rPh>
    <rPh sb="43" eb="45">
      <t>ケイサン</t>
    </rPh>
    <phoneticPr fontId="1"/>
  </si>
  <si>
    <t>　①：離職時の年齢が65歳未満であること</t>
    <phoneticPr fontId="1"/>
  </si>
  <si>
    <t>離職時に65歳未満であり、雇用保険の特定受給資格者または特定理由離職者として失業等給付を受ける方は、申請により国保税が減額になります。</t>
    <rPh sb="0" eb="2">
      <t>リショク</t>
    </rPh>
    <rPh sb="2" eb="3">
      <t>ジ</t>
    </rPh>
    <rPh sb="6" eb="9">
      <t>サイミマン</t>
    </rPh>
    <rPh sb="13" eb="15">
      <t>コヨウ</t>
    </rPh>
    <rPh sb="15" eb="17">
      <t>ホケン</t>
    </rPh>
    <rPh sb="18" eb="20">
      <t>トクテイ</t>
    </rPh>
    <rPh sb="20" eb="22">
      <t>ジュキュウ</t>
    </rPh>
    <rPh sb="22" eb="25">
      <t>シカクシャ</t>
    </rPh>
    <rPh sb="28" eb="30">
      <t>トクテイ</t>
    </rPh>
    <rPh sb="30" eb="32">
      <t>リユウ</t>
    </rPh>
    <rPh sb="32" eb="35">
      <t>リショクシャ</t>
    </rPh>
    <rPh sb="38" eb="40">
      <t>シツギョウ</t>
    </rPh>
    <rPh sb="40" eb="41">
      <t>トウ</t>
    </rPh>
    <rPh sb="41" eb="43">
      <t>キュウフ</t>
    </rPh>
    <rPh sb="44" eb="45">
      <t>ウ</t>
    </rPh>
    <rPh sb="47" eb="48">
      <t>カタ</t>
    </rPh>
    <rPh sb="50" eb="52">
      <t>シンセイ</t>
    </rPh>
    <rPh sb="55" eb="57">
      <t>コクホ</t>
    </rPh>
    <rPh sb="57" eb="58">
      <t>ゼイ</t>
    </rPh>
    <rPh sb="59" eb="61">
      <t>ゲンガク</t>
    </rPh>
    <phoneticPr fontId="1"/>
  </si>
  <si>
    <t>減額期間：離職日の翌日から翌年度末まで</t>
    <rPh sb="0" eb="2">
      <t>ゲンガク</t>
    </rPh>
    <rPh sb="2" eb="4">
      <t>キカン</t>
    </rPh>
    <rPh sb="5" eb="7">
      <t>リショク</t>
    </rPh>
    <rPh sb="7" eb="8">
      <t>ビ</t>
    </rPh>
    <rPh sb="9" eb="11">
      <t>ヨクジツ</t>
    </rPh>
    <rPh sb="13" eb="16">
      <t>ヨクネンド</t>
    </rPh>
    <rPh sb="16" eb="17">
      <t>マツ</t>
    </rPh>
    <phoneticPr fontId="1"/>
  </si>
  <si>
    <t>減額措置：国保税の算定にあたり、前年の給与所得を３０／１００とみなして算定</t>
    <rPh sb="0" eb="2">
      <t>ゲンガク</t>
    </rPh>
    <rPh sb="2" eb="4">
      <t>ソチ</t>
    </rPh>
    <rPh sb="5" eb="7">
      <t>コクホ</t>
    </rPh>
    <rPh sb="7" eb="8">
      <t>ゼイ</t>
    </rPh>
    <rPh sb="9" eb="11">
      <t>サンテイ</t>
    </rPh>
    <rPh sb="16" eb="18">
      <t>ゼンネン</t>
    </rPh>
    <rPh sb="19" eb="21">
      <t>キュウヨ</t>
    </rPh>
    <rPh sb="21" eb="23">
      <t>ショトク</t>
    </rPh>
    <rPh sb="35" eb="37">
      <t>サンテイ</t>
    </rPh>
    <phoneticPr fontId="1"/>
  </si>
  <si>
    <t>条件：次の①から③までのすべてを満たす方が非自発的失業者の減額に該当します。</t>
    <rPh sb="0" eb="2">
      <t>ジョウケン</t>
    </rPh>
    <rPh sb="3" eb="4">
      <t>ツギ</t>
    </rPh>
    <phoneticPr fontId="1"/>
  </si>
  <si>
    <t>　③：離職理由コードが11,12,21,22,23,31,32,33,34のいずれかに該当する</t>
    <phoneticPr fontId="1"/>
  </si>
  <si>
    <t>確認には、雇用保険受給資格者証をご覧ください。（右の見本参照）</t>
    <rPh sb="0" eb="2">
      <t>カクニン</t>
    </rPh>
    <rPh sb="17" eb="18">
      <t>ラン</t>
    </rPh>
    <rPh sb="24" eb="25">
      <t>ミギ</t>
    </rPh>
    <rPh sb="26" eb="28">
      <t>ミホン</t>
    </rPh>
    <rPh sb="28" eb="30">
      <t>サンショウ</t>
    </rPh>
    <phoneticPr fontId="1"/>
  </si>
  <si>
    <t>①適用を受けるためには、申請が必要です。申請には、雇用保険受給資格者証を必ず持参し、</t>
    <rPh sb="1" eb="3">
      <t>テキヨウ</t>
    </rPh>
    <rPh sb="4" eb="5">
      <t>ウ</t>
    </rPh>
    <rPh sb="12" eb="14">
      <t>シンセイ</t>
    </rPh>
    <rPh sb="15" eb="17">
      <t>ヒツヨウ</t>
    </rPh>
    <rPh sb="20" eb="22">
      <t>シンセイ</t>
    </rPh>
    <rPh sb="25" eb="27">
      <t>コヨウ</t>
    </rPh>
    <rPh sb="27" eb="29">
      <t>ホケン</t>
    </rPh>
    <rPh sb="29" eb="31">
      <t>ジュキュウ</t>
    </rPh>
    <rPh sb="31" eb="34">
      <t>シカクシャ</t>
    </rPh>
    <rPh sb="34" eb="35">
      <t>ショウ</t>
    </rPh>
    <rPh sb="36" eb="37">
      <t>カナラ</t>
    </rPh>
    <rPh sb="38" eb="40">
      <t>ジサン</t>
    </rPh>
    <phoneticPr fontId="1"/>
  </si>
  <si>
    <t>保険年金課または各行政センターで手続きをしてください。</t>
    <rPh sb="0" eb="2">
      <t>ホケン</t>
    </rPh>
    <rPh sb="2" eb="4">
      <t>ネンキン</t>
    </rPh>
    <rPh sb="4" eb="5">
      <t>カ</t>
    </rPh>
    <rPh sb="8" eb="9">
      <t>カク</t>
    </rPh>
    <rPh sb="9" eb="11">
      <t>ギョウセイ</t>
    </rPh>
    <rPh sb="16" eb="18">
      <t>テツヅ</t>
    </rPh>
    <phoneticPr fontId="1"/>
  </si>
  <si>
    <t>②税額は原則手続きいただいた月の翌月納付分から変更されます。新しい納付書が届く</t>
    <rPh sb="1" eb="3">
      <t>ゼイガク</t>
    </rPh>
    <rPh sb="4" eb="6">
      <t>ゲンソク</t>
    </rPh>
    <rPh sb="6" eb="8">
      <t>テツヅ</t>
    </rPh>
    <rPh sb="14" eb="15">
      <t>ツキ</t>
    </rPh>
    <rPh sb="16" eb="18">
      <t>ヨクゲツ</t>
    </rPh>
    <rPh sb="18" eb="20">
      <t>ノウフ</t>
    </rPh>
    <rPh sb="20" eb="21">
      <t>ブン</t>
    </rPh>
    <rPh sb="23" eb="25">
      <t>ヘンコウ</t>
    </rPh>
    <rPh sb="30" eb="31">
      <t>アタラ</t>
    </rPh>
    <rPh sb="33" eb="36">
      <t>ノウフショ</t>
    </rPh>
    <rPh sb="37" eb="38">
      <t>トド</t>
    </rPh>
    <phoneticPr fontId="1"/>
  </si>
  <si>
    <t>までは、お手元の納付書でご納付ください。</t>
    <rPh sb="5" eb="7">
      <t>テモト</t>
    </rPh>
    <rPh sb="8" eb="11">
      <t>ノウフショ</t>
    </rPh>
    <rPh sb="13" eb="15">
      <t>ノウフ</t>
    </rPh>
    <phoneticPr fontId="1"/>
  </si>
  <si>
    <t>令和２年度　熊谷市国民健康保険税率</t>
    <rPh sb="0" eb="2">
      <t>レイワ</t>
    </rPh>
    <rPh sb="3" eb="5">
      <t>ネンド</t>
    </rPh>
    <rPh sb="4" eb="5">
      <t>ド</t>
    </rPh>
    <rPh sb="6" eb="9">
      <t>クマガヤシ</t>
    </rPh>
    <rPh sb="9" eb="11">
      <t>コクミン</t>
    </rPh>
    <rPh sb="11" eb="13">
      <t>ケンコウ</t>
    </rPh>
    <rPh sb="13" eb="15">
      <t>ホケン</t>
    </rPh>
    <rPh sb="15" eb="16">
      <t>ゼイ</t>
    </rPh>
    <rPh sb="16" eb="17">
      <t>リツ</t>
    </rPh>
    <phoneticPr fontId="1"/>
  </si>
  <si>
    <t>　②：離職年月日が平成28年3月31日以降であること</t>
    <phoneticPr fontId="1"/>
  </si>
  <si>
    <t>③判定基準との比較にあたり、以下の特例があります。</t>
    <rPh sb="1" eb="3">
      <t>ハンテイ</t>
    </rPh>
    <rPh sb="3" eb="5">
      <t>キジュン</t>
    </rPh>
    <rPh sb="7" eb="9">
      <t>ヒカク</t>
    </rPh>
    <rPh sb="14" eb="16">
      <t>イカ</t>
    </rPh>
    <rPh sb="17" eb="19">
      <t>トクレイ</t>
    </rPh>
    <phoneticPr fontId="1"/>
  </si>
  <si>
    <t>・65歳以上の方の公的年金所得金額から15万円控除します。</t>
    <rPh sb="3" eb="6">
      <t>サイイジョウ</t>
    </rPh>
    <rPh sb="7" eb="8">
      <t>カタ</t>
    </rPh>
    <rPh sb="9" eb="11">
      <t>コウテキ</t>
    </rPh>
    <rPh sb="11" eb="13">
      <t>ネンキン</t>
    </rPh>
    <rPh sb="13" eb="15">
      <t>ショトク</t>
    </rPh>
    <rPh sb="15" eb="17">
      <t>キンガク</t>
    </rPh>
    <rPh sb="21" eb="23">
      <t>マンエン</t>
    </rPh>
    <rPh sb="23" eb="25">
      <t>コウジョ</t>
    </rPh>
    <phoneticPr fontId="1"/>
  </si>
  <si>
    <t>・青色専従者給与及び事業専従者給与は、事業主の所得とみなします。</t>
    <rPh sb="1" eb="3">
      <t>アオイロ</t>
    </rPh>
    <rPh sb="3" eb="6">
      <t>センジュウシャ</t>
    </rPh>
    <rPh sb="6" eb="8">
      <t>キュウヨ</t>
    </rPh>
    <rPh sb="8" eb="9">
      <t>オヨ</t>
    </rPh>
    <rPh sb="10" eb="12">
      <t>ジギョウ</t>
    </rPh>
    <rPh sb="12" eb="15">
      <t>センジュウシャ</t>
    </rPh>
    <rPh sb="15" eb="17">
      <t>キュウヨ</t>
    </rPh>
    <rPh sb="19" eb="22">
      <t>ジギョウヌシ</t>
    </rPh>
    <rPh sb="23" eb="25">
      <t>ショトク</t>
    </rPh>
    <phoneticPr fontId="1"/>
  </si>
  <si>
    <t>※離職票では適否を確認できませんのでご注意ください。</t>
    <rPh sb="1" eb="3">
      <t>リショク</t>
    </rPh>
    <rPh sb="3" eb="4">
      <t>ヒョウ</t>
    </rPh>
    <rPh sb="6" eb="8">
      <t>テキヒ</t>
    </rPh>
    <rPh sb="9" eb="11">
      <t>カクニン</t>
    </rPh>
    <rPh sb="19" eb="21">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</si>
</sst>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Red]\(#,##0\)"/>
    <numFmt numFmtId="177" formatCode="&quot;¥&quot;#,##0_);[Red]\(&quot;¥&quot;#,##0\)"/>
    <numFmt numFmtId="178" formatCode="0.0%"/>
    <numFmt numFmtId="179" formatCode="#,##0_ "/>
  </numFmts>
  <fonts count="14" x14ac:knownFonts="1">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11"/>
      <color theme="1"/>
      <name val="游ゴシック"/>
      <family val="2"/>
      <charset val="128"/>
      <scheme val="minor"/>
    </font>
    <font>
      <sz val="14"/>
      <color theme="1"/>
      <name val="メイリオ"/>
      <family val="3"/>
      <charset val="128"/>
    </font>
    <font>
      <sz val="11"/>
      <color theme="1"/>
      <name val="メイリオ"/>
      <family val="3"/>
      <charset val="128"/>
    </font>
    <font>
      <sz val="12"/>
      <color theme="1"/>
      <name val="メイリオ"/>
      <family val="3"/>
      <charset val="128"/>
    </font>
    <font>
      <b/>
      <u/>
      <sz val="14"/>
      <color theme="1"/>
      <name val="メイリオ"/>
      <family val="3"/>
      <charset val="128"/>
    </font>
    <font>
      <sz val="9"/>
      <color theme="1"/>
      <name val="メイリオ"/>
      <family val="3"/>
      <charset val="128"/>
    </font>
    <font>
      <u/>
      <sz val="11"/>
      <color theme="1"/>
      <name val="メイリオ"/>
      <family val="3"/>
      <charset val="128"/>
    </font>
    <font>
      <sz val="16"/>
      <color theme="1"/>
      <name val="メイリオ"/>
      <family val="3"/>
      <charset val="128"/>
    </font>
    <font>
      <b/>
      <u/>
      <sz val="12"/>
      <color theme="1"/>
      <name val="メイリオ"/>
      <family val="3"/>
      <charset val="128"/>
    </font>
    <font>
      <sz val="12"/>
      <color theme="1"/>
      <name val="游ゴシック"/>
      <family val="2"/>
      <charset val="128"/>
      <scheme val="minor"/>
    </font>
    <font>
      <u/>
      <sz val="16"/>
      <color theme="1"/>
      <name val="メイリオ"/>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9966FF"/>
        <bgColor indexed="64"/>
      </patternFill>
    </fill>
    <fill>
      <patternFill patternType="solid">
        <fgColor rgb="FF33CC33"/>
        <bgColor indexed="64"/>
      </patternFill>
    </fill>
    <fill>
      <patternFill patternType="solid">
        <fgColor rgb="FFFF0066"/>
        <bgColor indexed="64"/>
      </patternFill>
    </fill>
    <fill>
      <patternFill patternType="solid">
        <fgColor theme="0"/>
        <bgColor auto="1"/>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9" fontId="3" fillId="0" borderId="0" applyFont="0" applyFill="0" applyBorder="0" applyAlignment="0" applyProtection="0">
      <alignment vertical="center"/>
    </xf>
  </cellStyleXfs>
  <cellXfs count="75">
    <xf numFmtId="0" fontId="0" fillId="0" borderId="0" xfId="0">
      <alignment vertical="center"/>
    </xf>
    <xf numFmtId="0" fontId="2" fillId="0" borderId="0" xfId="0" applyFont="1">
      <alignment vertical="center"/>
    </xf>
    <xf numFmtId="0" fontId="4" fillId="0" borderId="1" xfId="0" applyFont="1" applyBorder="1" applyAlignment="1">
      <alignment horizontal="center" vertical="center"/>
    </xf>
    <xf numFmtId="178" fontId="4" fillId="0" borderId="1" xfId="1" applyNumberFormat="1" applyFont="1" applyBorder="1" applyAlignment="1">
      <alignment horizontal="center" vertical="center"/>
    </xf>
    <xf numFmtId="176" fontId="4" fillId="0" borderId="1" xfId="0" applyNumberFormat="1" applyFont="1" applyBorder="1" applyAlignment="1">
      <alignment horizontal="center" vertical="center"/>
    </xf>
    <xf numFmtId="0" fontId="5" fillId="0" borderId="0" xfId="0" applyFont="1">
      <alignment vertical="center"/>
    </xf>
    <xf numFmtId="0" fontId="5" fillId="0" borderId="5" xfId="0" applyFont="1" applyBorder="1">
      <alignment vertical="center"/>
    </xf>
    <xf numFmtId="0" fontId="4" fillId="0" borderId="6" xfId="0" applyFont="1" applyBorder="1" applyAlignment="1">
      <alignment horizontal="center" vertical="center"/>
    </xf>
    <xf numFmtId="0" fontId="6" fillId="0" borderId="6" xfId="0" applyFont="1" applyBorder="1" applyAlignment="1">
      <alignment horizontal="center" vertical="center" wrapText="1"/>
    </xf>
    <xf numFmtId="0" fontId="4" fillId="0" borderId="7" xfId="0"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4" fillId="0" borderId="8" xfId="0" applyFont="1" applyBorder="1" applyAlignment="1">
      <alignment horizontal="center" vertical="center"/>
    </xf>
    <xf numFmtId="0" fontId="5" fillId="0" borderId="1" xfId="0" applyFont="1" applyBorder="1">
      <alignment vertical="center"/>
    </xf>
    <xf numFmtId="1" fontId="5" fillId="0" borderId="1" xfId="0" applyNumberFormat="1" applyFont="1" applyBorder="1">
      <alignment vertical="center"/>
    </xf>
    <xf numFmtId="0" fontId="4" fillId="0" borderId="10" xfId="0" applyFont="1" applyBorder="1" applyAlignment="1">
      <alignment horizontal="center" vertical="center"/>
    </xf>
    <xf numFmtId="179" fontId="6" fillId="0" borderId="1" xfId="0" applyNumberFormat="1" applyFont="1" applyBorder="1">
      <alignment vertical="center"/>
    </xf>
    <xf numFmtId="179" fontId="6" fillId="0" borderId="11" xfId="0" applyNumberFormat="1" applyFont="1" applyBorder="1">
      <alignment vertical="center"/>
    </xf>
    <xf numFmtId="179" fontId="4" fillId="0" borderId="1" xfId="0" applyNumberFormat="1" applyFont="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1" xfId="0" applyFont="1" applyBorder="1" applyAlignment="1">
      <alignment horizontal="center" vertical="center" wrapText="1"/>
    </xf>
    <xf numFmtId="177" fontId="4" fillId="2" borderId="1" xfId="0" applyNumberFormat="1" applyFont="1" applyFill="1" applyBorder="1" applyAlignment="1">
      <alignment horizontal="center" vertical="center"/>
    </xf>
    <xf numFmtId="0" fontId="4" fillId="2" borderId="6" xfId="0" applyFont="1" applyFill="1" applyBorder="1" applyAlignment="1">
      <alignment horizontal="center" vertical="center"/>
    </xf>
    <xf numFmtId="0" fontId="4" fillId="0" borderId="7" xfId="0" applyFont="1" applyBorder="1">
      <alignment vertical="center"/>
    </xf>
    <xf numFmtId="0" fontId="4" fillId="0" borderId="9" xfId="0" applyFont="1" applyBorder="1">
      <alignment vertical="center"/>
    </xf>
    <xf numFmtId="177" fontId="4" fillId="2" borderId="11" xfId="0" applyNumberFormat="1" applyFont="1" applyFill="1" applyBorder="1" applyAlignment="1">
      <alignment horizontal="center" vertical="center"/>
    </xf>
    <xf numFmtId="0" fontId="4" fillId="0" borderId="12" xfId="0" applyFont="1" applyBorder="1">
      <alignment vertical="center"/>
    </xf>
    <xf numFmtId="0" fontId="4" fillId="0" borderId="5" xfId="0" applyFont="1" applyBorder="1" applyAlignment="1">
      <alignment horizontal="center" vertical="center"/>
    </xf>
    <xf numFmtId="0" fontId="5" fillId="0" borderId="10" xfId="0" applyFont="1" applyBorder="1" applyAlignment="1">
      <alignment horizontal="center" vertical="center"/>
    </xf>
    <xf numFmtId="0" fontId="10" fillId="0" borderId="1" xfId="0" applyFont="1" applyBorder="1" applyAlignment="1">
      <alignment horizontal="center" vertical="center"/>
    </xf>
    <xf numFmtId="0" fontId="6" fillId="0" borderId="1" xfId="0" applyFont="1" applyBorder="1" applyAlignment="1">
      <alignment horizontal="center" vertical="center"/>
    </xf>
    <xf numFmtId="0" fontId="4" fillId="0" borderId="1" xfId="0" applyFont="1" applyFill="1" applyBorder="1" applyAlignment="1">
      <alignment horizontal="center" vertical="center"/>
    </xf>
    <xf numFmtId="0" fontId="6" fillId="0" borderId="0" xfId="0" applyFont="1">
      <alignment vertical="center"/>
    </xf>
    <xf numFmtId="0" fontId="12" fillId="0" borderId="0" xfId="0" applyFont="1">
      <alignment vertical="center"/>
    </xf>
    <xf numFmtId="0" fontId="6" fillId="0" borderId="0" xfId="0" applyFont="1" applyAlignment="1">
      <alignment horizontal="left" vertical="center"/>
    </xf>
    <xf numFmtId="0" fontId="5" fillId="7" borderId="15" xfId="0" applyFont="1" applyFill="1" applyBorder="1">
      <alignment vertical="center"/>
    </xf>
    <xf numFmtId="0" fontId="5" fillId="7" borderId="13" xfId="0" applyFont="1" applyFill="1" applyBorder="1">
      <alignment vertical="center"/>
    </xf>
    <xf numFmtId="0" fontId="5" fillId="7" borderId="16" xfId="0" applyFont="1" applyFill="1" applyBorder="1">
      <alignment vertical="center"/>
    </xf>
    <xf numFmtId="0" fontId="5" fillId="7" borderId="17" xfId="0" applyFont="1" applyFill="1" applyBorder="1">
      <alignment vertical="center"/>
    </xf>
    <xf numFmtId="0" fontId="5" fillId="7" borderId="0" xfId="0" applyFont="1" applyFill="1" applyBorder="1">
      <alignment vertical="center"/>
    </xf>
    <xf numFmtId="0" fontId="5" fillId="7" borderId="18" xfId="0" applyFont="1" applyFill="1" applyBorder="1">
      <alignment vertical="center"/>
    </xf>
    <xf numFmtId="0" fontId="5" fillId="7" borderId="1" xfId="0" applyFont="1" applyFill="1" applyBorder="1" applyAlignment="1">
      <alignment horizontal="center" vertical="center"/>
    </xf>
    <xf numFmtId="0" fontId="5" fillId="7" borderId="1" xfId="0" applyFont="1" applyFill="1" applyBorder="1">
      <alignment vertical="center"/>
    </xf>
    <xf numFmtId="0" fontId="5" fillId="7" borderId="1" xfId="0" applyFont="1" applyFill="1" applyBorder="1" applyAlignment="1">
      <alignment vertical="center"/>
    </xf>
    <xf numFmtId="0" fontId="5" fillId="7" borderId="0" xfId="0" applyFont="1" applyFill="1" applyBorder="1" applyAlignment="1">
      <alignment horizontal="center" vertical="center"/>
    </xf>
    <xf numFmtId="0" fontId="13" fillId="0" borderId="0" xfId="0" applyFont="1" applyFill="1" applyBorder="1" applyAlignment="1">
      <alignment horizontal="center" vertical="center"/>
    </xf>
    <xf numFmtId="0" fontId="6" fillId="7" borderId="17" xfId="0" applyFont="1" applyFill="1" applyBorder="1">
      <alignment vertical="center"/>
    </xf>
    <xf numFmtId="0" fontId="6" fillId="7" borderId="1" xfId="0" applyFont="1" applyFill="1" applyBorder="1" applyAlignment="1">
      <alignment horizontal="center" vertical="center"/>
    </xf>
    <xf numFmtId="0" fontId="6" fillId="7" borderId="18" xfId="0" applyFont="1" applyFill="1" applyBorder="1">
      <alignment vertical="center"/>
    </xf>
    <xf numFmtId="0" fontId="6" fillId="7" borderId="1" xfId="0" applyFont="1" applyFill="1" applyBorder="1">
      <alignment vertical="center"/>
    </xf>
    <xf numFmtId="0" fontId="11" fillId="0" borderId="0" xfId="0" applyFont="1" applyAlignment="1">
      <alignment horizontal="left" vertical="center"/>
    </xf>
    <xf numFmtId="179" fontId="6" fillId="3" borderId="1" xfId="0" applyNumberFormat="1" applyFont="1" applyFill="1" applyBorder="1" applyProtection="1">
      <alignment vertical="center"/>
      <protection locked="0"/>
    </xf>
    <xf numFmtId="179" fontId="6" fillId="3" borderId="11" xfId="0" applyNumberFormat="1" applyFont="1" applyFill="1" applyBorder="1" applyProtection="1">
      <alignment vertical="center"/>
      <protection locked="0"/>
    </xf>
    <xf numFmtId="0" fontId="5" fillId="3" borderId="9" xfId="0" applyFont="1" applyFill="1" applyBorder="1" applyAlignment="1" applyProtection="1">
      <alignment horizontal="center" vertical="center"/>
      <protection locked="0"/>
    </xf>
    <xf numFmtId="0" fontId="5" fillId="3" borderId="1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6" fillId="0" borderId="1" xfId="0" applyFont="1" applyBorder="1" applyAlignment="1">
      <alignment horizontal="center" vertical="center"/>
    </xf>
    <xf numFmtId="0" fontId="5" fillId="0" borderId="13" xfId="0" applyFont="1" applyBorder="1" applyAlignment="1">
      <alignment horizontal="right" vertical="top"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wrapText="1"/>
    </xf>
    <xf numFmtId="0" fontId="6" fillId="0" borderId="0" xfId="0" applyFont="1" applyAlignment="1">
      <alignment horizontal="left" vertical="center" wrapText="1"/>
    </xf>
    <xf numFmtId="0" fontId="5" fillId="7" borderId="1" xfId="0" applyFont="1" applyFill="1" applyBorder="1" applyAlignment="1">
      <alignment horizontal="center" vertical="center"/>
    </xf>
    <xf numFmtId="0" fontId="6" fillId="0" borderId="0" xfId="0" applyFont="1" applyAlignment="1">
      <alignment horizontal="left" vertical="center"/>
    </xf>
    <xf numFmtId="0" fontId="5" fillId="7" borderId="2" xfId="0" applyFont="1" applyFill="1" applyBorder="1" applyAlignment="1">
      <alignment horizontal="center" vertical="center"/>
    </xf>
    <xf numFmtId="0" fontId="5" fillId="7" borderId="14" xfId="0" applyFont="1" applyFill="1" applyBorder="1" applyAlignment="1">
      <alignment horizontal="center" vertical="center"/>
    </xf>
    <xf numFmtId="0" fontId="5" fillId="7" borderId="3" xfId="0" applyFont="1" applyFill="1" applyBorder="1" applyAlignment="1">
      <alignment horizontal="center" vertical="center"/>
    </xf>
    <xf numFmtId="0" fontId="6" fillId="7" borderId="1" xfId="0"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colors>
    <mruColors>
      <color rgb="FFBDBDFF"/>
      <color rgb="FF9393FF"/>
      <color rgb="FF7D7DFF"/>
      <color rgb="FF66CCFF"/>
      <color rgb="FFFF0066"/>
      <color rgb="FF33CC33"/>
      <color rgb="FF9966FF"/>
      <color rgb="FF66FF99"/>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8</xdr:col>
      <xdr:colOff>361950</xdr:colOff>
      <xdr:row>8</xdr:row>
      <xdr:rowOff>76200</xdr:rowOff>
    </xdr:from>
    <xdr:ext cx="6934200" cy="4843634"/>
    <xdr:sp macro="" textlink="">
      <xdr:nvSpPr>
        <xdr:cNvPr id="2" name="テキスト ボックス 1"/>
        <xdr:cNvSpPr txBox="1"/>
      </xdr:nvSpPr>
      <xdr:spPr>
        <a:xfrm>
          <a:off x="7581900" y="2743200"/>
          <a:ext cx="6934200" cy="4843634"/>
        </a:xfrm>
        <a:prstGeom prst="rect">
          <a:avLst/>
        </a:prstGeom>
        <a:solidFill>
          <a:schemeClr val="accent2">
            <a:lumMod val="20000"/>
            <a:lumOff val="80000"/>
          </a:schemeClr>
        </a:solidFill>
        <a:ln>
          <a:solidFill>
            <a:schemeClr val="tx1"/>
          </a:solidFill>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spAutoFit/>
        </a:bodyPr>
        <a:lstStyle/>
        <a:p>
          <a:r>
            <a:rPr kumimoji="1" lang="ja-JP" altLang="en-US" sz="1200" u="sng">
              <a:latin typeface="メイリオ" panose="020B0604030504040204" pitchFamily="50" charset="-128"/>
              <a:ea typeface="メイリオ" panose="020B0604030504040204" pitchFamily="50" charset="-128"/>
            </a:rPr>
            <a:t>ご準備いただくもの</a:t>
          </a:r>
          <a:endParaRPr kumimoji="1" lang="en-US" altLang="ja-JP" sz="1200" u="sng">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加入者の前年（</a:t>
          </a:r>
          <a:r>
            <a:rPr kumimoji="1" lang="en-US" altLang="ja-JP" sz="1100">
              <a:latin typeface="メイリオ" panose="020B0604030504040204" pitchFamily="50" charset="-128"/>
              <a:ea typeface="メイリオ" panose="020B0604030504040204" pitchFamily="50" charset="-128"/>
            </a:rPr>
            <a:t>R1</a:t>
          </a:r>
          <a:r>
            <a:rPr kumimoji="1" lang="ja-JP" altLang="en-US" sz="1100">
              <a:latin typeface="メイリオ" panose="020B0604030504040204" pitchFamily="50" charset="-128"/>
              <a:ea typeface="メイリオ" panose="020B0604030504040204" pitchFamily="50" charset="-128"/>
            </a:rPr>
            <a:t>年</a:t>
          </a:r>
          <a:r>
            <a:rPr kumimoji="1" lang="en-US" altLang="ja-JP" sz="1100">
              <a:latin typeface="メイリオ" panose="020B0604030504040204" pitchFamily="50" charset="-128"/>
              <a:ea typeface="メイリオ" panose="020B0604030504040204" pitchFamily="50" charset="-128"/>
            </a:rPr>
            <a:t>1</a:t>
          </a:r>
          <a:r>
            <a:rPr kumimoji="1" lang="ja-JP" altLang="en-US" sz="1100">
              <a:latin typeface="メイリオ" panose="020B0604030504040204" pitchFamily="50" charset="-128"/>
              <a:ea typeface="メイリオ" panose="020B0604030504040204" pitchFamily="50" charset="-128"/>
            </a:rPr>
            <a:t>月～</a:t>
          </a:r>
          <a:r>
            <a:rPr kumimoji="1" lang="en-US" altLang="ja-JP" sz="1100">
              <a:latin typeface="メイリオ" panose="020B0604030504040204" pitchFamily="50" charset="-128"/>
              <a:ea typeface="メイリオ" panose="020B0604030504040204" pitchFamily="50" charset="-128"/>
            </a:rPr>
            <a:t>12</a:t>
          </a:r>
          <a:r>
            <a:rPr kumimoji="1" lang="ja-JP" altLang="en-US" sz="1100">
              <a:latin typeface="メイリオ" panose="020B0604030504040204" pitchFamily="50" charset="-128"/>
              <a:ea typeface="メイリオ" panose="020B0604030504040204" pitchFamily="50" charset="-128"/>
            </a:rPr>
            <a:t>月まで）の収入がわかるもの（例：源泉徴収票、確定申告控　など）</a:t>
          </a:r>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r>
            <a:rPr kumimoji="1" lang="ja-JP" altLang="ja-JP" sz="1200" u="sng">
              <a:solidFill>
                <a:schemeClr val="dk1"/>
              </a:solidFill>
              <a:effectLst/>
              <a:latin typeface="メイリオ" panose="020B0604030504040204" pitchFamily="50" charset="-128"/>
              <a:ea typeface="メイリオ" panose="020B0604030504040204" pitchFamily="50" charset="-128"/>
              <a:cs typeface="+mn-cs"/>
            </a:rPr>
            <a:t>入力方法</a:t>
          </a:r>
          <a:endParaRPr kumimoji="1" lang="en-US" altLang="ja-JP" sz="12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①国民健康保険へ加入する方それぞれについて、給与・年金・その他の所得金額を入力してください。</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→収入ではなく「所得金額」を入力。配偶者控除・医療費控除等の各種控除は含みません。</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→雑・営業・一時所得等も入力が必要です。</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→配当・譲渡所得の取扱いについては、保険年金課へお問い合わせください。</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②</a:t>
          </a:r>
          <a:r>
            <a:rPr kumimoji="1" lang="en-US" altLang="ja-JP" sz="1100">
              <a:latin typeface="メイリオ" panose="020B0604030504040204" pitchFamily="50" charset="-128"/>
              <a:ea typeface="メイリオ" panose="020B0604030504040204" pitchFamily="50" charset="-128"/>
            </a:rPr>
            <a:t>40</a:t>
          </a:r>
          <a:r>
            <a:rPr kumimoji="1" lang="ja-JP" altLang="en-US" sz="1100">
              <a:latin typeface="メイリオ" panose="020B0604030504040204" pitchFamily="50" charset="-128"/>
              <a:ea typeface="メイリオ" panose="020B0604030504040204" pitchFamily="50" charset="-128"/>
            </a:rPr>
            <a:t>歳以上</a:t>
          </a:r>
          <a:r>
            <a:rPr kumimoji="1" lang="en-US" altLang="ja-JP" sz="1100">
              <a:latin typeface="メイリオ" panose="020B0604030504040204" pitchFamily="50" charset="-128"/>
              <a:ea typeface="メイリオ" panose="020B0604030504040204" pitchFamily="50" charset="-128"/>
            </a:rPr>
            <a:t>65</a:t>
          </a:r>
          <a:r>
            <a:rPr kumimoji="1" lang="ja-JP" altLang="en-US" sz="1100">
              <a:latin typeface="メイリオ" panose="020B0604030504040204" pitchFamily="50" charset="-128"/>
              <a:ea typeface="メイリオ" panose="020B0604030504040204" pitchFamily="50" charset="-128"/>
            </a:rPr>
            <a:t>歳までの加入者について、「介護分」欄で「あり」を選択　それ以外は「なし」を選択。</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→例：</a:t>
          </a:r>
          <a:r>
            <a:rPr kumimoji="1" lang="en-US" altLang="ja-JP" sz="1100">
              <a:latin typeface="メイリオ" panose="020B0604030504040204" pitchFamily="50" charset="-128"/>
              <a:ea typeface="メイリオ" panose="020B0604030504040204" pitchFamily="50" charset="-128"/>
            </a:rPr>
            <a:t>40</a:t>
          </a:r>
          <a:r>
            <a:rPr kumimoji="1" lang="ja-JP" altLang="en-US" sz="1100">
              <a:latin typeface="メイリオ" panose="020B0604030504040204" pitchFamily="50" charset="-128"/>
              <a:ea typeface="メイリオ" panose="020B0604030504040204" pitchFamily="50" charset="-128"/>
            </a:rPr>
            <a:t>歳以上</a:t>
          </a:r>
          <a:r>
            <a:rPr kumimoji="1" lang="en-US" altLang="ja-JP" sz="1100">
              <a:latin typeface="メイリオ" panose="020B0604030504040204" pitchFamily="50" charset="-128"/>
              <a:ea typeface="メイリオ" panose="020B0604030504040204" pitchFamily="50" charset="-128"/>
            </a:rPr>
            <a:t>65</a:t>
          </a:r>
          <a:r>
            <a:rPr kumimoji="1" lang="ja-JP" altLang="en-US" sz="1100">
              <a:latin typeface="メイリオ" panose="020B0604030504040204" pitchFamily="50" charset="-128"/>
              <a:ea typeface="メイリオ" panose="020B0604030504040204" pitchFamily="50" charset="-128"/>
            </a:rPr>
            <a:t>歳までの方については、国民健康保険税と合わせて介護保険料がかかります。</a:t>
          </a:r>
          <a:endParaRPr kumimoji="1" lang="en-US" altLang="ja-JP" sz="1100">
            <a:latin typeface="メイリオ" panose="020B0604030504040204" pitchFamily="50" charset="-128"/>
            <a:ea typeface="メイリオ" panose="020B0604030504040204" pitchFamily="50" charset="-128"/>
          </a:endParaRPr>
        </a:p>
        <a:p>
          <a:r>
            <a:rPr kumimoji="1" lang="en-US" altLang="ja-JP" sz="1100" b="1">
              <a:latin typeface="メイリオ" panose="020B0604030504040204" pitchFamily="50" charset="-128"/>
              <a:ea typeface="メイリオ" panose="020B0604030504040204" pitchFamily="50" charset="-128"/>
            </a:rPr>
            <a:t>※</a:t>
          </a:r>
          <a:r>
            <a:rPr kumimoji="1" lang="ja-JP" altLang="en-US" sz="1100" b="1">
              <a:latin typeface="メイリオ" panose="020B0604030504040204" pitchFamily="50" charset="-128"/>
              <a:ea typeface="メイリオ" panose="020B0604030504040204" pitchFamily="50" charset="-128"/>
            </a:rPr>
            <a:t>介護分を選択しないと、加入人数が正確に計算されません。</a:t>
          </a:r>
          <a:endParaRPr kumimoji="1" lang="en-US" altLang="ja-JP" sz="1100" b="1">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r>
            <a:rPr kumimoji="1" lang="ja-JP" altLang="en-US" sz="1200" u="sng">
              <a:latin typeface="メイリオ" panose="020B0604030504040204" pitchFamily="50" charset="-128"/>
              <a:ea typeface="メイリオ" panose="020B0604030504040204" pitchFamily="50" charset="-128"/>
            </a:rPr>
            <a:t>注意点</a:t>
          </a:r>
          <a:endParaRPr kumimoji="1" lang="en-US" altLang="ja-JP" sz="1200" u="sng">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①国民健康保険の算定では、給与・年金のほか、個人年金、家賃収入、株式配当、株式売買、</a:t>
          </a:r>
          <a:endParaRPr kumimoji="1" lang="en-US" altLang="ja-JP" sz="1100">
            <a:latin typeface="メイリオ" panose="020B0604030504040204" pitchFamily="50" charset="-128"/>
            <a:ea typeface="メイリオ" panose="020B0604030504040204" pitchFamily="50" charset="-128"/>
          </a:endParaRPr>
        </a:p>
        <a:p>
          <a:r>
            <a:rPr kumimoji="1" lang="ja-JP" altLang="ja-JP" sz="1100">
              <a:solidFill>
                <a:schemeClr val="dk1"/>
              </a:solidFill>
              <a:effectLst/>
              <a:latin typeface="メイリオ" panose="020B0604030504040204" pitchFamily="50" charset="-128"/>
              <a:ea typeface="メイリオ" panose="020B0604030504040204" pitchFamily="50" charset="-128"/>
              <a:cs typeface="+mn-cs"/>
            </a:rPr>
            <a:t>不動産の売買</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などの所得も計算の対象となります。</a:t>
          </a:r>
          <a:endParaRPr kumimoji="1"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②国民健康保険では、各々の加入者の保険料を合算し、世帯主宛てに通知します。</a:t>
          </a:r>
          <a:endParaRPr kumimoji="1" lang="en-US" altLang="ja-JP" sz="1100" b="1">
            <a:solidFill>
              <a:schemeClr val="dk1"/>
            </a:solidFill>
            <a:effectLst/>
            <a:latin typeface="メイリオ" panose="020B0604030504040204" pitchFamily="50" charset="-128"/>
            <a:ea typeface="メイリオ" panose="020B0604030504040204" pitchFamily="50" charset="-128"/>
            <a:cs typeface="+mn-cs"/>
          </a:endParaRPr>
        </a:p>
        <a:p>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（世帯主が未加入の場合も含む。）</a:t>
          </a:r>
          <a:endParaRPr kumimoji="1" lang="en-US" altLang="ja-JP" sz="1100" b="1">
            <a:solidFill>
              <a:schemeClr val="dk1"/>
            </a:solidFill>
            <a:effectLst/>
            <a:latin typeface="メイリオ" panose="020B0604030504040204" pitchFamily="50" charset="-128"/>
            <a:ea typeface="メイリオ" panose="020B0604030504040204" pitchFamily="50" charset="-128"/>
            <a:cs typeface="+mn-cs"/>
          </a:endParaRPr>
        </a:p>
      </xdr:txBody>
    </xdr:sp>
    <xdr:clientData/>
  </xdr:oneCellAnchor>
  <xdr:oneCellAnchor>
    <xdr:from>
      <xdr:col>2</xdr:col>
      <xdr:colOff>0</xdr:colOff>
      <xdr:row>1</xdr:row>
      <xdr:rowOff>0</xdr:rowOff>
    </xdr:from>
    <xdr:ext cx="6186309" cy="542456"/>
    <xdr:sp macro="" textlink="">
      <xdr:nvSpPr>
        <xdr:cNvPr id="3" name="テキスト ボックス 2"/>
        <xdr:cNvSpPr txBox="1"/>
      </xdr:nvSpPr>
      <xdr:spPr>
        <a:xfrm>
          <a:off x="647700" y="333375"/>
          <a:ext cx="6186309" cy="542456"/>
        </a:xfrm>
        <a:prstGeom prst="rect">
          <a:avLst/>
        </a:prstGeom>
        <a:solidFill>
          <a:schemeClr val="accent1">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b="1">
              <a:latin typeface="メイリオ" panose="020B0604030504040204" pitchFamily="50" charset="-128"/>
              <a:ea typeface="メイリオ" panose="020B0604030504040204" pitchFamily="50" charset="-128"/>
            </a:rPr>
            <a:t>熊谷市国民健康保険税　税額試算シート（令和２年度版）</a:t>
          </a:r>
          <a:endParaRPr kumimoji="1" lang="en-US" altLang="ja-JP" sz="1800" b="1">
            <a:latin typeface="メイリオ" panose="020B0604030504040204" pitchFamily="50" charset="-128"/>
            <a:ea typeface="メイリオ" panose="020B0604030504040204" pitchFamily="50" charset="-128"/>
          </a:endParaRPr>
        </a:p>
      </xdr:txBody>
    </xdr:sp>
    <xdr:clientData/>
  </xdr:oneCellAnchor>
  <xdr:oneCellAnchor>
    <xdr:from>
      <xdr:col>1</xdr:col>
      <xdr:colOff>453207</xdr:colOff>
      <xdr:row>3</xdr:row>
      <xdr:rowOff>95250</xdr:rowOff>
    </xdr:from>
    <xdr:ext cx="6340197" cy="1892826"/>
    <xdr:sp macro="" textlink="">
      <xdr:nvSpPr>
        <xdr:cNvPr id="4" name="テキスト ボックス 3"/>
        <xdr:cNvSpPr txBox="1"/>
      </xdr:nvSpPr>
      <xdr:spPr>
        <a:xfrm>
          <a:off x="700857" y="1095375"/>
          <a:ext cx="6340197" cy="1892826"/>
        </a:xfrm>
        <a:prstGeom prst="rect">
          <a:avLst/>
        </a:prstGeom>
        <a:solidFill>
          <a:schemeClr val="accent2">
            <a:lumMod val="20000"/>
            <a:lumOff val="80000"/>
          </a:schemeClr>
        </a:solidFill>
        <a:ln>
          <a:solidFill>
            <a:schemeClr val="tx1"/>
          </a:solidFill>
        </a:ln>
      </xdr:spPr>
      <xdr:style>
        <a:lnRef idx="1">
          <a:schemeClr val="accent1"/>
        </a:lnRef>
        <a:fillRef idx="2">
          <a:schemeClr val="accent1"/>
        </a:fillRef>
        <a:effectRef idx="1">
          <a:schemeClr val="accent1"/>
        </a:effectRef>
        <a:fontRef idx="minor">
          <a:schemeClr val="dk1"/>
        </a:fontRef>
      </xdr:style>
      <xdr:txBody>
        <a:bodyPr vertOverflow="clip" horzOverflow="clip" wrap="none" rtlCol="0" anchor="t">
          <a:spAutoFit/>
        </a:bodyPr>
        <a:lstStyle/>
        <a:p>
          <a:pPr algn="ctr"/>
          <a:r>
            <a:rPr kumimoji="1" lang="ja-JP" altLang="en-US" sz="1200" u="sng">
              <a:latin typeface="メイリオ" panose="020B0604030504040204" pitchFamily="50" charset="-128"/>
              <a:ea typeface="メイリオ" panose="020B0604030504040204" pitchFamily="50" charset="-128"/>
            </a:rPr>
            <a:t>使用にあたっての注意事項</a:t>
          </a:r>
          <a:endParaRPr kumimoji="1" lang="en-US" altLang="ja-JP" sz="1200" u="sng">
            <a:latin typeface="メイリオ" panose="020B0604030504040204" pitchFamily="50" charset="-128"/>
            <a:ea typeface="メイリオ" panose="020B0604030504040204" pitchFamily="50" charset="-128"/>
          </a:endParaRPr>
        </a:p>
        <a:p>
          <a:r>
            <a:rPr kumimoji="1" lang="ja-JP" altLang="en-US" sz="1200">
              <a:latin typeface="メイリオ" panose="020B0604030504040204" pitchFamily="50" charset="-128"/>
              <a:ea typeface="メイリオ" panose="020B0604030504040204" pitchFamily="50" charset="-128"/>
            </a:rPr>
            <a:t>・保険税額は世帯状況・前年収入など様々な要素により決定されます。試算結果は</a:t>
          </a:r>
          <a:endParaRPr kumimoji="1" lang="en-US" altLang="ja-JP" sz="1200">
            <a:latin typeface="メイリオ" panose="020B0604030504040204" pitchFamily="50" charset="-128"/>
            <a:ea typeface="メイリオ" panose="020B0604030504040204" pitchFamily="50" charset="-128"/>
          </a:endParaRPr>
        </a:p>
        <a:p>
          <a:r>
            <a:rPr kumimoji="1" lang="ja-JP" altLang="en-US" sz="1200">
              <a:latin typeface="メイリオ" panose="020B0604030504040204" pitchFamily="50" charset="-128"/>
              <a:ea typeface="メイリオ" panose="020B0604030504040204" pitchFamily="50" charset="-128"/>
            </a:rPr>
            <a:t>あくまで参考としてご利用ください。</a:t>
          </a:r>
          <a:endParaRPr kumimoji="1" lang="en-US" altLang="ja-JP" sz="1200">
            <a:latin typeface="メイリオ" panose="020B0604030504040204" pitchFamily="50" charset="-128"/>
            <a:ea typeface="メイリオ" panose="020B0604030504040204" pitchFamily="50" charset="-128"/>
          </a:endParaRPr>
        </a:p>
        <a:p>
          <a:r>
            <a:rPr kumimoji="1" lang="ja-JP" altLang="en-US" sz="1200">
              <a:latin typeface="メイリオ" panose="020B0604030504040204" pitchFamily="50" charset="-128"/>
              <a:ea typeface="メイリオ" panose="020B0604030504040204" pitchFamily="50" charset="-128"/>
            </a:rPr>
            <a:t>・世帯の所得金額による保険税の軽減及び会社都合による非自発的離職についての</a:t>
          </a:r>
          <a:endParaRPr kumimoji="1" lang="en-US" altLang="ja-JP" sz="1200">
            <a:latin typeface="メイリオ" panose="020B0604030504040204" pitchFamily="50" charset="-128"/>
            <a:ea typeface="メイリオ" panose="020B0604030504040204" pitchFamily="50" charset="-128"/>
          </a:endParaRPr>
        </a:p>
        <a:p>
          <a:r>
            <a:rPr kumimoji="1" lang="ja-JP" altLang="en-US" sz="1200">
              <a:latin typeface="メイリオ" panose="020B0604030504040204" pitchFamily="50" charset="-128"/>
              <a:ea typeface="メイリオ" panose="020B0604030504040204" pitchFamily="50" charset="-128"/>
            </a:rPr>
            <a:t>軽減は本シートには反映されていません。詳細は別シートをご覧ください。</a:t>
          </a:r>
          <a:endParaRPr kumimoji="1" lang="en-US" altLang="ja-JP" sz="1200">
            <a:latin typeface="メイリオ" panose="020B0604030504040204" pitchFamily="50" charset="-128"/>
            <a:ea typeface="メイリオ" panose="020B0604030504040204" pitchFamily="50" charset="-128"/>
          </a:endParaRPr>
        </a:p>
        <a:p>
          <a:r>
            <a:rPr kumimoji="1" lang="ja-JP" altLang="en-US" sz="1200">
              <a:latin typeface="メイリオ" panose="020B0604030504040204" pitchFamily="50" charset="-128"/>
              <a:ea typeface="メイリオ" panose="020B0604030504040204" pitchFamily="50" charset="-128"/>
            </a:rPr>
            <a:t>・保険税額の試算や計算方法の詳細については、右のお問い合わせ先へご連絡ください。</a:t>
          </a:r>
          <a:endParaRPr kumimoji="1" lang="en-US" altLang="ja-JP" sz="1200">
            <a:latin typeface="メイリオ" panose="020B0604030504040204" pitchFamily="50" charset="-128"/>
            <a:ea typeface="メイリオ" panose="020B0604030504040204" pitchFamily="50" charset="-128"/>
          </a:endParaRPr>
        </a:p>
      </xdr:txBody>
    </xdr:sp>
    <xdr:clientData/>
  </xdr:oneCellAnchor>
  <xdr:oneCellAnchor>
    <xdr:from>
      <xdr:col>15</xdr:col>
      <xdr:colOff>190500</xdr:colOff>
      <xdr:row>3</xdr:row>
      <xdr:rowOff>190500</xdr:rowOff>
    </xdr:from>
    <xdr:ext cx="3810146" cy="1142620"/>
    <xdr:sp macro="" textlink="">
      <xdr:nvSpPr>
        <xdr:cNvPr id="5" name="テキスト ボックス 4"/>
        <xdr:cNvSpPr txBox="1"/>
      </xdr:nvSpPr>
      <xdr:spPr>
        <a:xfrm>
          <a:off x="12820650" y="1190625"/>
          <a:ext cx="3810146" cy="1142620"/>
        </a:xfrm>
        <a:prstGeom prst="rect">
          <a:avLst/>
        </a:prstGeom>
        <a:solidFill>
          <a:srgbClr val="BDBDFF"/>
        </a:solidFill>
        <a:ln>
          <a:solidFill>
            <a:schemeClr val="tx1"/>
          </a:solidFill>
        </a:ln>
      </xdr:spPr>
      <xdr:style>
        <a:lnRef idx="1">
          <a:schemeClr val="accent1"/>
        </a:lnRef>
        <a:fillRef idx="2">
          <a:schemeClr val="accent1"/>
        </a:fillRef>
        <a:effectRef idx="1">
          <a:schemeClr val="accent1"/>
        </a:effectRef>
        <a:fontRef idx="minor">
          <a:schemeClr val="dk1"/>
        </a:fontRef>
      </xdr:style>
      <xdr:txBody>
        <a:bodyPr vertOverflow="clip" horzOverflow="clip" wrap="none" rtlCol="0" anchor="t">
          <a:spAutoFit/>
        </a:bodyPr>
        <a:lstStyle/>
        <a:p>
          <a:pPr algn="ctr"/>
          <a:r>
            <a:rPr kumimoji="1" lang="ja-JP" altLang="en-US" sz="1400" u="sng">
              <a:latin typeface="メイリオ" panose="020B0604030504040204" pitchFamily="50" charset="-128"/>
              <a:ea typeface="メイリオ" panose="020B0604030504040204" pitchFamily="50" charset="-128"/>
            </a:rPr>
            <a:t>お問い合わせ先</a:t>
          </a:r>
          <a:endParaRPr kumimoji="1" lang="en-US" altLang="ja-JP" sz="1400" u="sng">
            <a:latin typeface="メイリオ" panose="020B0604030504040204" pitchFamily="50" charset="-128"/>
            <a:ea typeface="メイリオ" panose="020B0604030504040204" pitchFamily="50" charset="-128"/>
          </a:endParaRPr>
        </a:p>
        <a:p>
          <a:pPr algn="l"/>
          <a:r>
            <a:rPr kumimoji="1" lang="ja-JP" altLang="en-US" sz="1400">
              <a:latin typeface="メイリオ" panose="020B0604030504040204" pitchFamily="50" charset="-128"/>
              <a:ea typeface="メイリオ" panose="020B0604030504040204" pitchFamily="50" charset="-128"/>
            </a:rPr>
            <a:t>熊谷市 市民部 保険年金課 国保税係</a:t>
          </a:r>
          <a:endParaRPr kumimoji="1" lang="en-US" altLang="ja-JP" sz="1400">
            <a:latin typeface="メイリオ" panose="020B0604030504040204" pitchFamily="50" charset="-128"/>
            <a:ea typeface="メイリオ" panose="020B0604030504040204" pitchFamily="50" charset="-128"/>
          </a:endParaRPr>
        </a:p>
        <a:p>
          <a:r>
            <a:rPr kumimoji="1" lang="en-US" altLang="ja-JP" sz="1400">
              <a:latin typeface="メイリオ" panose="020B0604030504040204" pitchFamily="50" charset="-128"/>
              <a:ea typeface="メイリオ" panose="020B0604030504040204" pitchFamily="50" charset="-128"/>
            </a:rPr>
            <a:t>TEL</a:t>
          </a:r>
          <a:r>
            <a:rPr kumimoji="1" lang="ja-JP" altLang="en-US" sz="1400">
              <a:latin typeface="メイリオ" panose="020B0604030504040204" pitchFamily="50" charset="-128"/>
              <a:ea typeface="メイリオ" panose="020B0604030504040204" pitchFamily="50" charset="-128"/>
            </a:rPr>
            <a:t>：</a:t>
          </a:r>
          <a:r>
            <a:rPr kumimoji="1" lang="en-US" altLang="ja-JP" sz="1400">
              <a:latin typeface="メイリオ" panose="020B0604030504040204" pitchFamily="50" charset="-128"/>
              <a:ea typeface="メイリオ" panose="020B0604030504040204" pitchFamily="50" charset="-128"/>
            </a:rPr>
            <a:t>048-524-1111(</a:t>
          </a:r>
          <a:r>
            <a:rPr kumimoji="1" lang="ja-JP" altLang="en-US" sz="1400">
              <a:latin typeface="メイリオ" panose="020B0604030504040204" pitchFamily="50" charset="-128"/>
              <a:ea typeface="メイリオ" panose="020B0604030504040204" pitchFamily="50" charset="-128"/>
            </a:rPr>
            <a:t>代表</a:t>
          </a:r>
          <a:r>
            <a:rPr kumimoji="1" lang="en-US" altLang="ja-JP" sz="1400">
              <a:latin typeface="メイリオ" panose="020B0604030504040204" pitchFamily="50" charset="-128"/>
              <a:ea typeface="メイリオ" panose="020B0604030504040204" pitchFamily="50" charset="-128"/>
            </a:rPr>
            <a:t>)</a:t>
          </a:r>
          <a:r>
            <a:rPr kumimoji="1" lang="ja-JP" altLang="en-US" sz="1400">
              <a:latin typeface="メイリオ" panose="020B0604030504040204" pitchFamily="50" charset="-128"/>
              <a:ea typeface="メイリオ" panose="020B0604030504040204" pitchFamily="50" charset="-128"/>
            </a:rPr>
            <a:t> 内線：</a:t>
          </a:r>
          <a:r>
            <a:rPr kumimoji="1" lang="en-US" altLang="ja-JP" sz="1400">
              <a:latin typeface="メイリオ" panose="020B0604030504040204" pitchFamily="50" charset="-128"/>
              <a:ea typeface="メイリオ" panose="020B0604030504040204" pitchFamily="50" charset="-128"/>
            </a:rPr>
            <a:t>379,248</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211053</xdr:colOff>
      <xdr:row>0</xdr:row>
      <xdr:rowOff>76200</xdr:rowOff>
    </xdr:from>
    <xdr:ext cx="5570756" cy="1042593"/>
    <xdr:sp macro="" textlink="">
      <xdr:nvSpPr>
        <xdr:cNvPr id="3" name="テキスト ボックス 2"/>
        <xdr:cNvSpPr txBox="1"/>
      </xdr:nvSpPr>
      <xdr:spPr>
        <a:xfrm>
          <a:off x="211053" y="76200"/>
          <a:ext cx="5570756" cy="1042593"/>
        </a:xfrm>
        <a:prstGeom prst="rect">
          <a:avLst/>
        </a:prstGeom>
        <a:solidFill>
          <a:srgbClr val="BDBDFF"/>
        </a:solidFill>
        <a:ln>
          <a:solidFill>
            <a:schemeClr val="tx1"/>
          </a:solidFill>
        </a:ln>
      </xdr:spPr>
      <xdr:style>
        <a:lnRef idx="1">
          <a:schemeClr val="accent1"/>
        </a:lnRef>
        <a:fillRef idx="2">
          <a:schemeClr val="accent1"/>
        </a:fillRef>
        <a:effectRef idx="1">
          <a:schemeClr val="accent1"/>
        </a:effectRef>
        <a:fontRef idx="minor">
          <a:schemeClr val="dk1"/>
        </a:fontRef>
      </xdr:style>
      <xdr:txBody>
        <a:bodyPr vertOverflow="clip" horzOverflow="clip" wrap="none" rtlCol="0" anchor="t">
          <a:spAutoFit/>
        </a:bodyPr>
        <a:lstStyle/>
        <a:p>
          <a:pPr algn="ctr"/>
          <a:r>
            <a:rPr kumimoji="1" lang="ja-JP" altLang="en-US" sz="1400" u="sng">
              <a:latin typeface="メイリオ" panose="020B0604030504040204" pitchFamily="50" charset="-128"/>
              <a:ea typeface="メイリオ" panose="020B0604030504040204" pitchFamily="50" charset="-128"/>
            </a:rPr>
            <a:t>国民健康保険税の軽減について</a:t>
          </a:r>
          <a:endParaRPr kumimoji="1" lang="en-US" altLang="ja-JP" sz="1400" u="none">
            <a:latin typeface="メイリオ" panose="020B0604030504040204" pitchFamily="50" charset="-128"/>
            <a:ea typeface="メイリオ" panose="020B0604030504040204" pitchFamily="50" charset="-128"/>
          </a:endParaRPr>
        </a:p>
        <a:p>
          <a:pPr algn="l"/>
          <a:r>
            <a:rPr kumimoji="1" lang="ja-JP" altLang="en-US" sz="1200" u="none">
              <a:latin typeface="メイリオ" panose="020B0604030504040204" pitchFamily="50" charset="-128"/>
              <a:ea typeface="メイリオ" panose="020B0604030504040204" pitchFamily="50" charset="-128"/>
            </a:rPr>
            <a:t>世帯主（国保加入者でない場合も含む）および加入者全員の所得の合計金額が</a:t>
          </a:r>
          <a:endParaRPr kumimoji="1" lang="en-US" altLang="ja-JP" sz="1200" u="none">
            <a:latin typeface="メイリオ" panose="020B0604030504040204" pitchFamily="50" charset="-128"/>
            <a:ea typeface="メイリオ" panose="020B0604030504040204" pitchFamily="50" charset="-128"/>
          </a:endParaRPr>
        </a:p>
        <a:p>
          <a:pPr algn="l"/>
          <a:r>
            <a:rPr kumimoji="1" lang="ja-JP" altLang="en-US" sz="1200" u="none">
              <a:latin typeface="メイリオ" panose="020B0604030504040204" pitchFamily="50" charset="-128"/>
              <a:ea typeface="メイリオ" panose="020B0604030504040204" pitchFamily="50" charset="-128"/>
            </a:rPr>
            <a:t>判定基準額以下の場合、保険料の算定で均等割が減額になります。</a:t>
          </a:r>
          <a:endParaRPr kumimoji="1" lang="en-US" altLang="ja-JP" sz="1400" u="none">
            <a:latin typeface="メイリオ" panose="020B0604030504040204" pitchFamily="50" charset="-128"/>
            <a:ea typeface="メイリオ" panose="020B060403050404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316573</xdr:colOff>
      <xdr:row>0</xdr:row>
      <xdr:rowOff>76200</xdr:rowOff>
    </xdr:from>
    <xdr:ext cx="5416868" cy="742511"/>
    <xdr:sp macro="" textlink="">
      <xdr:nvSpPr>
        <xdr:cNvPr id="3" name="テキスト ボックス 2"/>
        <xdr:cNvSpPr txBox="1"/>
      </xdr:nvSpPr>
      <xdr:spPr>
        <a:xfrm>
          <a:off x="602323" y="76200"/>
          <a:ext cx="5416868" cy="742511"/>
        </a:xfrm>
        <a:prstGeom prst="rect">
          <a:avLst/>
        </a:prstGeom>
        <a:solidFill>
          <a:schemeClr val="accent6">
            <a:lumMod val="20000"/>
            <a:lumOff val="80000"/>
          </a:schemeClr>
        </a:solidFill>
        <a:ln>
          <a:solidFill>
            <a:schemeClr val="tx1"/>
          </a:solidFill>
        </a:ln>
      </xdr:spPr>
      <xdr:style>
        <a:lnRef idx="1">
          <a:schemeClr val="accent1"/>
        </a:lnRef>
        <a:fillRef idx="2">
          <a:schemeClr val="accent1"/>
        </a:fillRef>
        <a:effectRef idx="1">
          <a:schemeClr val="accent1"/>
        </a:effectRef>
        <a:fontRef idx="minor">
          <a:schemeClr val="dk1"/>
        </a:fontRef>
      </xdr:style>
      <xdr:txBody>
        <a:bodyPr vertOverflow="clip" horzOverflow="clip" wrap="none" rtlCol="0" anchor="t">
          <a:spAutoFit/>
        </a:bodyPr>
        <a:lstStyle/>
        <a:p>
          <a:pPr algn="ctr"/>
          <a:r>
            <a:rPr kumimoji="1" lang="ja-JP" altLang="en-US" sz="1400" u="sng">
              <a:latin typeface="メイリオ" panose="020B0604030504040204" pitchFamily="50" charset="-128"/>
              <a:ea typeface="メイリオ" panose="020B0604030504040204" pitchFamily="50" charset="-128"/>
            </a:rPr>
            <a:t>非自発的失業者にかかる国保税の軽減について</a:t>
          </a:r>
          <a:endParaRPr kumimoji="1" lang="en-US" altLang="ja-JP" sz="1400" u="none">
            <a:latin typeface="メイリオ" panose="020B0604030504040204" pitchFamily="50" charset="-128"/>
            <a:ea typeface="メイリオ" panose="020B0604030504040204" pitchFamily="50" charset="-128"/>
          </a:endParaRPr>
        </a:p>
        <a:p>
          <a:pPr algn="l"/>
          <a:r>
            <a:rPr kumimoji="1" lang="ja-JP" altLang="en-US" sz="1200" u="none">
              <a:latin typeface="メイリオ" panose="020B0604030504040204" pitchFamily="50" charset="-128"/>
              <a:ea typeface="メイリオ" panose="020B0604030504040204" pitchFamily="50" charset="-128"/>
            </a:rPr>
            <a:t>会社都合などによる非自発的失業者の方の国民健康保険税が減額されます。</a:t>
          </a:r>
          <a:endParaRPr kumimoji="1" lang="en-US" altLang="ja-JP" sz="1400" u="none">
            <a:latin typeface="メイリオ" panose="020B0604030504040204" pitchFamily="50" charset="-128"/>
            <a:ea typeface="メイリオ" panose="020B0604030504040204" pitchFamily="50" charset="-128"/>
          </a:endParaRPr>
        </a:p>
      </xdr:txBody>
    </xdr:sp>
    <xdr:clientData/>
  </xdr:oneCellAnchor>
  <xdr:twoCellAnchor>
    <xdr:from>
      <xdr:col>6</xdr:col>
      <xdr:colOff>219075</xdr:colOff>
      <xdr:row>19</xdr:row>
      <xdr:rowOff>152400</xdr:rowOff>
    </xdr:from>
    <xdr:to>
      <xdr:col>14</xdr:col>
      <xdr:colOff>190500</xdr:colOff>
      <xdr:row>19</xdr:row>
      <xdr:rowOff>152400</xdr:rowOff>
    </xdr:to>
    <xdr:cxnSp macro="">
      <xdr:nvCxnSpPr>
        <xdr:cNvPr id="19" name="直線コネクタ 18"/>
        <xdr:cNvCxnSpPr/>
      </xdr:nvCxnSpPr>
      <xdr:spPr>
        <a:xfrm>
          <a:off x="219075" y="6581775"/>
          <a:ext cx="6667500" cy="0"/>
        </a:xfrm>
        <a:prstGeom prst="line">
          <a:avLst/>
        </a:prstGeom>
        <a:ln w="3492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228600</xdr:colOff>
      <xdr:row>2</xdr:row>
      <xdr:rowOff>238124</xdr:rowOff>
    </xdr:from>
    <xdr:ext cx="733425" cy="523875"/>
    <xdr:sp macro="" textlink="">
      <xdr:nvSpPr>
        <xdr:cNvPr id="20" name="テキスト ボックス 19"/>
        <xdr:cNvSpPr txBox="1"/>
      </xdr:nvSpPr>
      <xdr:spPr>
        <a:xfrm>
          <a:off x="7439025" y="714374"/>
          <a:ext cx="733425" cy="52387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000">
              <a:solidFill>
                <a:srgbClr val="FF0000"/>
              </a:solidFill>
              <a:latin typeface="メイリオ" panose="020B0604030504040204" pitchFamily="50" charset="-128"/>
              <a:ea typeface="メイリオ" panose="020B0604030504040204" pitchFamily="50" charset="-128"/>
            </a:rPr>
            <a:t>見本</a:t>
          </a:r>
        </a:p>
      </xdr:txBody>
    </xdr:sp>
    <xdr:clientData/>
  </xdr:oneCellAnchor>
  <xdr:oneCellAnchor>
    <xdr:from>
      <xdr:col>9</xdr:col>
      <xdr:colOff>419100</xdr:colOff>
      <xdr:row>4</xdr:row>
      <xdr:rowOff>95250</xdr:rowOff>
    </xdr:from>
    <xdr:ext cx="2236510" cy="492443"/>
    <xdr:sp macro="" textlink="">
      <xdr:nvSpPr>
        <xdr:cNvPr id="21" name="テキスト ボックス 20"/>
        <xdr:cNvSpPr txBox="1"/>
      </xdr:nvSpPr>
      <xdr:spPr>
        <a:xfrm>
          <a:off x="8791575" y="1047750"/>
          <a:ext cx="2236510" cy="492443"/>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メイリオ" panose="020B0604030504040204" pitchFamily="50" charset="-128"/>
              <a:ea typeface="メイリオ" panose="020B0604030504040204" pitchFamily="50" charset="-128"/>
            </a:rPr>
            <a:t>雇用保険受給資格者証</a:t>
          </a:r>
        </a:p>
      </xdr:txBody>
    </xdr:sp>
    <xdr:clientData/>
  </xdr:oneCellAnchor>
  <xdr:twoCellAnchor>
    <xdr:from>
      <xdr:col>9</xdr:col>
      <xdr:colOff>542926</xdr:colOff>
      <xdr:row>7</xdr:row>
      <xdr:rowOff>333374</xdr:rowOff>
    </xdr:from>
    <xdr:to>
      <xdr:col>11</xdr:col>
      <xdr:colOff>19051</xdr:colOff>
      <xdr:row>10</xdr:row>
      <xdr:rowOff>9524</xdr:rowOff>
    </xdr:to>
    <xdr:sp macro="" textlink="">
      <xdr:nvSpPr>
        <xdr:cNvPr id="23" name="角丸四角形 22"/>
        <xdr:cNvSpPr/>
      </xdr:nvSpPr>
      <xdr:spPr>
        <a:xfrm>
          <a:off x="8915401" y="2619374"/>
          <a:ext cx="1647825" cy="67627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542925</xdr:colOff>
      <xdr:row>15</xdr:row>
      <xdr:rowOff>9525</xdr:rowOff>
    </xdr:from>
    <xdr:to>
      <xdr:col>10</xdr:col>
      <xdr:colOff>1609724</xdr:colOff>
      <xdr:row>17</xdr:row>
      <xdr:rowOff>9525</xdr:rowOff>
    </xdr:to>
    <xdr:sp macro="" textlink="">
      <xdr:nvSpPr>
        <xdr:cNvPr id="24" name="角丸四角形 23"/>
        <xdr:cNvSpPr/>
      </xdr:nvSpPr>
      <xdr:spPr>
        <a:xfrm>
          <a:off x="8858250" y="4962525"/>
          <a:ext cx="1619249" cy="66675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9526</xdr:colOff>
      <xdr:row>15</xdr:row>
      <xdr:rowOff>0</xdr:rowOff>
    </xdr:from>
    <xdr:to>
      <xdr:col>13</xdr:col>
      <xdr:colOff>19050</xdr:colOff>
      <xdr:row>17</xdr:row>
      <xdr:rowOff>28575</xdr:rowOff>
    </xdr:to>
    <xdr:sp macro="" textlink="">
      <xdr:nvSpPr>
        <xdr:cNvPr id="26" name="角丸四角形 25"/>
        <xdr:cNvSpPr/>
      </xdr:nvSpPr>
      <xdr:spPr>
        <a:xfrm>
          <a:off x="10553701" y="4762500"/>
          <a:ext cx="2314574" cy="50482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2"/>
  <sheetViews>
    <sheetView tabSelected="1" zoomScaleNormal="100" workbookViewId="0">
      <selection activeCell="H18" activeCellId="1" sqref="H18"/>
    </sheetView>
  </sheetViews>
  <sheetFormatPr defaultRowHeight="18.75" x14ac:dyDescent="0.4"/>
  <cols>
    <col min="1" max="1" width="3.25" customWidth="1"/>
    <col min="2" max="2" width="5.25" customWidth="1"/>
    <col min="3" max="8" width="14.375" customWidth="1"/>
    <col min="10" max="10" width="10.25" bestFit="1" customWidth="1"/>
    <col min="11" max="11" width="11.25" bestFit="1" customWidth="1"/>
    <col min="12" max="12" width="9.375" bestFit="1" customWidth="1"/>
    <col min="13" max="13" width="11.25" bestFit="1" customWidth="1"/>
    <col min="14" max="14" width="9.375" bestFit="1" customWidth="1"/>
    <col min="15" max="15" width="11.25" bestFit="1" customWidth="1"/>
  </cols>
  <sheetData>
    <row r="1" spans="2:18" ht="26.25" customHeight="1" x14ac:dyDescent="0.4"/>
    <row r="2" spans="2:18" ht="26.25" customHeight="1" x14ac:dyDescent="0.4">
      <c r="C2" s="1"/>
    </row>
    <row r="3" spans="2:18" ht="26.25" customHeight="1" x14ac:dyDescent="0.4"/>
    <row r="4" spans="2:18" ht="26.25" customHeight="1" x14ac:dyDescent="0.4">
      <c r="J4" s="62" t="s">
        <v>89</v>
      </c>
      <c r="K4" s="62"/>
      <c r="L4" s="62"/>
      <c r="M4" s="62"/>
      <c r="N4" s="62"/>
      <c r="O4" s="62"/>
    </row>
    <row r="5" spans="2:18" ht="26.25" customHeight="1" x14ac:dyDescent="0.4">
      <c r="J5" s="60" t="s">
        <v>24</v>
      </c>
      <c r="K5" s="61"/>
      <c r="L5" s="60" t="s">
        <v>25</v>
      </c>
      <c r="M5" s="61"/>
      <c r="N5" s="60" t="s">
        <v>26</v>
      </c>
      <c r="O5" s="61"/>
    </row>
    <row r="6" spans="2:18" ht="26.25" customHeight="1" x14ac:dyDescent="0.4">
      <c r="J6" s="2" t="s">
        <v>10</v>
      </c>
      <c r="K6" s="2" t="s">
        <v>11</v>
      </c>
      <c r="L6" s="2" t="s">
        <v>10</v>
      </c>
      <c r="M6" s="2" t="s">
        <v>11</v>
      </c>
      <c r="N6" s="2" t="s">
        <v>10</v>
      </c>
      <c r="O6" s="2" t="s">
        <v>11</v>
      </c>
    </row>
    <row r="7" spans="2:18" ht="26.25" customHeight="1" x14ac:dyDescent="0.4">
      <c r="J7" s="3">
        <v>6.9000000000000006E-2</v>
      </c>
      <c r="K7" s="4">
        <v>25000</v>
      </c>
      <c r="L7" s="3">
        <v>2.1000000000000001E-2</v>
      </c>
      <c r="M7" s="4">
        <v>12000</v>
      </c>
      <c r="N7" s="3">
        <v>1.4E-2</v>
      </c>
      <c r="O7" s="4">
        <v>10000</v>
      </c>
    </row>
    <row r="8" spans="2:18" ht="26.25" customHeight="1" x14ac:dyDescent="0.4"/>
    <row r="9" spans="2:18" ht="26.25" customHeight="1" x14ac:dyDescent="0.4"/>
    <row r="10" spans="2:18" ht="26.25" customHeight="1" x14ac:dyDescent="0.4"/>
    <row r="11" spans="2:18" ht="26.25" customHeight="1" thickBot="1" x14ac:dyDescent="0.45"/>
    <row r="12" spans="2:18" s="5" customFormat="1" ht="34.5" customHeight="1" thickTop="1" x14ac:dyDescent="0.4">
      <c r="B12" s="6"/>
      <c r="C12" s="7" t="s">
        <v>0</v>
      </c>
      <c r="D12" s="7" t="s">
        <v>1</v>
      </c>
      <c r="E12" s="7" t="s">
        <v>36</v>
      </c>
      <c r="F12" s="7" t="s">
        <v>2</v>
      </c>
      <c r="G12" s="8" t="s">
        <v>19</v>
      </c>
      <c r="H12" s="9" t="s">
        <v>21</v>
      </c>
      <c r="J12" s="10" t="s">
        <v>31</v>
      </c>
      <c r="K12" s="10" t="s">
        <v>32</v>
      </c>
      <c r="L12" s="10" t="s">
        <v>33</v>
      </c>
      <c r="M12" s="10" t="s">
        <v>34</v>
      </c>
      <c r="N12" s="10" t="s">
        <v>35</v>
      </c>
      <c r="O12" s="10" t="s">
        <v>35</v>
      </c>
      <c r="P12" s="11" t="s">
        <v>30</v>
      </c>
    </row>
    <row r="13" spans="2:18" s="5" customFormat="1" ht="34.5" customHeight="1" x14ac:dyDescent="0.4">
      <c r="B13" s="12" t="s">
        <v>22</v>
      </c>
      <c r="C13" s="56"/>
      <c r="D13" s="56"/>
      <c r="E13" s="56"/>
      <c r="F13" s="16">
        <f>C13+D13+E13</f>
        <v>0</v>
      </c>
      <c r="G13" s="16">
        <f>IF(F13-330000&gt;0,F13-330000,0)</f>
        <v>0</v>
      </c>
      <c r="H13" s="58"/>
      <c r="J13" s="14">
        <f t="shared" ref="J13:J18" si="0">IF($P13=1,$G13*J$7,0)</f>
        <v>0</v>
      </c>
      <c r="K13" s="14">
        <f t="shared" ref="K13:K18" si="1">IF($P13=1,K$7,0)</f>
        <v>0</v>
      </c>
      <c r="L13" s="14">
        <f t="shared" ref="L13:L18" si="2">IF($P13=1,$G13*L$7,0)</f>
        <v>0</v>
      </c>
      <c r="M13" s="14">
        <f t="shared" ref="M13:M18" si="3">IF($P13=1,M$7,0)</f>
        <v>0</v>
      </c>
      <c r="N13" s="14">
        <f t="shared" ref="N13:N18" si="4">IF(AND($P13=1,H13="あり"),$G13*N$7,0)</f>
        <v>0</v>
      </c>
      <c r="O13" s="14">
        <f t="shared" ref="O13:O18" si="5">IF(AND($P13=1,H13="あり"),O$7,0)</f>
        <v>0</v>
      </c>
      <c r="P13" s="13">
        <f>IF(H13&lt;&gt;0,1,0)</f>
        <v>0</v>
      </c>
      <c r="R13" s="5" t="s">
        <v>23</v>
      </c>
    </row>
    <row r="14" spans="2:18" s="5" customFormat="1" ht="34.5" customHeight="1" x14ac:dyDescent="0.4">
      <c r="B14" s="12" t="s">
        <v>3</v>
      </c>
      <c r="C14" s="56"/>
      <c r="D14" s="56"/>
      <c r="E14" s="56"/>
      <c r="F14" s="16">
        <f t="shared" ref="F14:F18" si="6">C14+D14+E14</f>
        <v>0</v>
      </c>
      <c r="G14" s="16">
        <f t="shared" ref="G14:G18" si="7">IF(F14-330000&gt;0,F14-330000,0)</f>
        <v>0</v>
      </c>
      <c r="H14" s="58"/>
      <c r="J14" s="14">
        <f t="shared" si="0"/>
        <v>0</v>
      </c>
      <c r="K14" s="14">
        <f t="shared" si="1"/>
        <v>0</v>
      </c>
      <c r="L14" s="14">
        <f t="shared" si="2"/>
        <v>0</v>
      </c>
      <c r="M14" s="14">
        <f t="shared" si="3"/>
        <v>0</v>
      </c>
      <c r="N14" s="14">
        <f t="shared" si="4"/>
        <v>0</v>
      </c>
      <c r="O14" s="14">
        <f t="shared" si="5"/>
        <v>0</v>
      </c>
      <c r="P14" s="13">
        <f t="shared" ref="P14:P18" si="8">IF(H14&lt;&gt;0,1,0)</f>
        <v>0</v>
      </c>
      <c r="R14" s="5" t="s">
        <v>27</v>
      </c>
    </row>
    <row r="15" spans="2:18" s="5" customFormat="1" ht="34.5" customHeight="1" x14ac:dyDescent="0.4">
      <c r="B15" s="12" t="s">
        <v>4</v>
      </c>
      <c r="C15" s="56"/>
      <c r="D15" s="56"/>
      <c r="E15" s="56"/>
      <c r="F15" s="16">
        <f t="shared" si="6"/>
        <v>0</v>
      </c>
      <c r="G15" s="16">
        <f t="shared" si="7"/>
        <v>0</v>
      </c>
      <c r="H15" s="58"/>
      <c r="J15" s="14">
        <f t="shared" si="0"/>
        <v>0</v>
      </c>
      <c r="K15" s="14">
        <f t="shared" si="1"/>
        <v>0</v>
      </c>
      <c r="L15" s="14">
        <f t="shared" si="2"/>
        <v>0</v>
      </c>
      <c r="M15" s="14">
        <f t="shared" si="3"/>
        <v>0</v>
      </c>
      <c r="N15" s="14">
        <f t="shared" si="4"/>
        <v>0</v>
      </c>
      <c r="O15" s="14">
        <f t="shared" si="5"/>
        <v>0</v>
      </c>
      <c r="P15" s="13">
        <f t="shared" si="8"/>
        <v>0</v>
      </c>
    </row>
    <row r="16" spans="2:18" s="5" customFormat="1" ht="34.5" customHeight="1" x14ac:dyDescent="0.4">
      <c r="B16" s="12" t="s">
        <v>5</v>
      </c>
      <c r="C16" s="56"/>
      <c r="D16" s="56"/>
      <c r="E16" s="56"/>
      <c r="F16" s="16">
        <f t="shared" si="6"/>
        <v>0</v>
      </c>
      <c r="G16" s="16">
        <f t="shared" si="7"/>
        <v>0</v>
      </c>
      <c r="H16" s="58"/>
      <c r="J16" s="14">
        <f t="shared" si="0"/>
        <v>0</v>
      </c>
      <c r="K16" s="14">
        <f t="shared" si="1"/>
        <v>0</v>
      </c>
      <c r="L16" s="14">
        <f t="shared" si="2"/>
        <v>0</v>
      </c>
      <c r="M16" s="14">
        <f t="shared" si="3"/>
        <v>0</v>
      </c>
      <c r="N16" s="14">
        <f t="shared" si="4"/>
        <v>0</v>
      </c>
      <c r="O16" s="14">
        <f t="shared" si="5"/>
        <v>0</v>
      </c>
      <c r="P16" s="13">
        <f t="shared" si="8"/>
        <v>0</v>
      </c>
    </row>
    <row r="17" spans="2:16" s="5" customFormat="1" ht="34.5" customHeight="1" x14ac:dyDescent="0.4">
      <c r="B17" s="12" t="s">
        <v>6</v>
      </c>
      <c r="C17" s="56"/>
      <c r="D17" s="56"/>
      <c r="E17" s="56"/>
      <c r="F17" s="16">
        <f t="shared" si="6"/>
        <v>0</v>
      </c>
      <c r="G17" s="16">
        <f t="shared" si="7"/>
        <v>0</v>
      </c>
      <c r="H17" s="58"/>
      <c r="J17" s="14">
        <f t="shared" si="0"/>
        <v>0</v>
      </c>
      <c r="K17" s="14">
        <f t="shared" si="1"/>
        <v>0</v>
      </c>
      <c r="L17" s="14">
        <f t="shared" si="2"/>
        <v>0</v>
      </c>
      <c r="M17" s="14">
        <f t="shared" si="3"/>
        <v>0</v>
      </c>
      <c r="N17" s="14">
        <f t="shared" si="4"/>
        <v>0</v>
      </c>
      <c r="O17" s="14">
        <f t="shared" si="5"/>
        <v>0</v>
      </c>
      <c r="P17" s="13">
        <f t="shared" si="8"/>
        <v>0</v>
      </c>
    </row>
    <row r="18" spans="2:16" s="5" customFormat="1" ht="34.5" customHeight="1" thickBot="1" x14ac:dyDescent="0.45">
      <c r="B18" s="15" t="s">
        <v>7</v>
      </c>
      <c r="C18" s="57"/>
      <c r="D18" s="57"/>
      <c r="E18" s="57"/>
      <c r="F18" s="17">
        <f t="shared" si="6"/>
        <v>0</v>
      </c>
      <c r="G18" s="17">
        <f t="shared" si="7"/>
        <v>0</v>
      </c>
      <c r="H18" s="59"/>
      <c r="J18" s="14">
        <f t="shared" si="0"/>
        <v>0</v>
      </c>
      <c r="K18" s="14">
        <f t="shared" si="1"/>
        <v>0</v>
      </c>
      <c r="L18" s="14">
        <f t="shared" si="2"/>
        <v>0</v>
      </c>
      <c r="M18" s="14">
        <f t="shared" si="3"/>
        <v>0</v>
      </c>
      <c r="N18" s="14">
        <f t="shared" si="4"/>
        <v>0</v>
      </c>
      <c r="O18" s="14">
        <f t="shared" si="5"/>
        <v>0</v>
      </c>
      <c r="P18" s="13">
        <f t="shared" si="8"/>
        <v>0</v>
      </c>
    </row>
    <row r="19" spans="2:16" s="5" customFormat="1" ht="20.25" thickTop="1" thickBot="1" x14ac:dyDescent="0.45"/>
    <row r="20" spans="2:16" s="5" customFormat="1" ht="34.5" customHeight="1" thickTop="1" x14ac:dyDescent="0.4">
      <c r="C20" s="32" t="s">
        <v>8</v>
      </c>
      <c r="D20" s="27">
        <f>COUNTIF(H13:H18,"*")</f>
        <v>0</v>
      </c>
      <c r="E20" s="28" t="s">
        <v>15</v>
      </c>
    </row>
    <row r="21" spans="2:16" s="5" customFormat="1" ht="34.5" customHeight="1" x14ac:dyDescent="0.4">
      <c r="C21" s="12" t="s">
        <v>9</v>
      </c>
      <c r="D21" s="26">
        <f>SUM(F26,F29,F32)</f>
        <v>0</v>
      </c>
      <c r="E21" s="29" t="s">
        <v>13</v>
      </c>
      <c r="F21" s="5" t="s">
        <v>39</v>
      </c>
    </row>
    <row r="22" spans="2:16" s="5" customFormat="1" ht="34.5" customHeight="1" thickBot="1" x14ac:dyDescent="0.45">
      <c r="C22" s="33" t="s">
        <v>12</v>
      </c>
      <c r="D22" s="30">
        <f>ROUNDDOWN(D21/12,0)</f>
        <v>0</v>
      </c>
      <c r="E22" s="31" t="s">
        <v>14</v>
      </c>
      <c r="F22" s="24" t="s">
        <v>40</v>
      </c>
    </row>
    <row r="23" spans="2:16" s="5" customFormat="1" ht="19.5" thickTop="1" x14ac:dyDescent="0.4"/>
    <row r="24" spans="2:16" s="5" customFormat="1" ht="34.5" customHeight="1" x14ac:dyDescent="0.4">
      <c r="C24" s="22" t="s">
        <v>16</v>
      </c>
      <c r="D24" s="23" t="s">
        <v>37</v>
      </c>
    </row>
    <row r="25" spans="2:16" s="5" customFormat="1" ht="34.5" customHeight="1" x14ac:dyDescent="0.4">
      <c r="C25" s="21" t="s">
        <v>17</v>
      </c>
      <c r="D25" s="2" t="s">
        <v>18</v>
      </c>
      <c r="E25" s="2" t="s">
        <v>28</v>
      </c>
      <c r="F25" s="2" t="s">
        <v>29</v>
      </c>
      <c r="H25" s="25" t="s">
        <v>38</v>
      </c>
    </row>
    <row r="26" spans="2:16" s="5" customFormat="1" ht="34.5" customHeight="1" x14ac:dyDescent="0.4">
      <c r="C26" s="13"/>
      <c r="D26" s="18">
        <f>SUM(J13:J18)</f>
        <v>0</v>
      </c>
      <c r="E26" s="18">
        <f>SUM(K13:K18)</f>
        <v>0</v>
      </c>
      <c r="F26" s="18">
        <f>IF(SUM(D26:E26)&gt;H26,H26,ROUNDDOWN(SUM(D26:E26),-2))</f>
        <v>0</v>
      </c>
      <c r="H26" s="18">
        <v>610000</v>
      </c>
    </row>
    <row r="27" spans="2:16" s="5" customFormat="1" ht="34.5" customHeight="1" x14ac:dyDescent="0.4"/>
    <row r="28" spans="2:16" s="5" customFormat="1" ht="34.5" customHeight="1" x14ac:dyDescent="0.4">
      <c r="C28" s="20" t="s">
        <v>20</v>
      </c>
      <c r="D28" s="2" t="s">
        <v>10</v>
      </c>
      <c r="E28" s="2" t="s">
        <v>28</v>
      </c>
      <c r="F28" s="2" t="s">
        <v>29</v>
      </c>
      <c r="H28" s="25" t="s">
        <v>41</v>
      </c>
    </row>
    <row r="29" spans="2:16" s="5" customFormat="1" ht="34.5" customHeight="1" x14ac:dyDescent="0.4">
      <c r="C29" s="13"/>
      <c r="D29" s="18">
        <f>SUM(L13:L18)</f>
        <v>0</v>
      </c>
      <c r="E29" s="18">
        <f>SUM(M13:M18)</f>
        <v>0</v>
      </c>
      <c r="F29" s="18">
        <f>IF(SUM(D29:E29)&gt;H29,H29,ROUNDDOWN(SUM(D29:E29),-2))</f>
        <v>0</v>
      </c>
      <c r="H29" s="18">
        <v>190000</v>
      </c>
    </row>
    <row r="30" spans="2:16" s="5" customFormat="1" ht="34.5" customHeight="1" x14ac:dyDescent="0.4"/>
    <row r="31" spans="2:16" s="5" customFormat="1" ht="34.5" customHeight="1" x14ac:dyDescent="0.4">
      <c r="C31" s="19" t="s">
        <v>21</v>
      </c>
      <c r="D31" s="2" t="s">
        <v>10</v>
      </c>
      <c r="E31" s="2" t="s">
        <v>28</v>
      </c>
      <c r="F31" s="2" t="s">
        <v>29</v>
      </c>
      <c r="H31" s="25" t="s">
        <v>42</v>
      </c>
    </row>
    <row r="32" spans="2:16" s="5" customFormat="1" ht="34.5" customHeight="1" x14ac:dyDescent="0.4">
      <c r="C32" s="13"/>
      <c r="D32" s="18">
        <f>SUM(N13:N18)</f>
        <v>0</v>
      </c>
      <c r="E32" s="18">
        <f>SUM(O13:O18)</f>
        <v>0</v>
      </c>
      <c r="F32" s="18">
        <f>IF(SUM(D32:E32)&gt;H32,H32,ROUNDDOWN(SUM(D32:E32),-2))</f>
        <v>0</v>
      </c>
      <c r="H32" s="18">
        <v>160000</v>
      </c>
    </row>
  </sheetData>
  <sheetProtection algorithmName="SHA-512" hashValue="OF8E/LC7Ajy+nO/d9+UmR5GcUM7zW7gxXmgbfDSgftLmv03DEXsdXy7WsVc8UFP5TE0xUxnlHcHJ4XJZjOewEw==" saltValue="XxbKnVgmaqnyzXkaHHFw2Q==" spinCount="100000" sheet="1" objects="1" scenarios="1" selectLockedCells="1"/>
  <mergeCells count="4">
    <mergeCell ref="J5:K5"/>
    <mergeCell ref="L5:M5"/>
    <mergeCell ref="N5:O5"/>
    <mergeCell ref="J4:O4"/>
  </mergeCells>
  <phoneticPr fontId="1"/>
  <dataValidations count="1">
    <dataValidation type="list" allowBlank="1" showInputMessage="1" showErrorMessage="1" sqref="H13:H18">
      <formula1>$R$13:$R$14</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L19"/>
  <sheetViews>
    <sheetView workbookViewId="0"/>
  </sheetViews>
  <sheetFormatPr defaultRowHeight="18.75" x14ac:dyDescent="0.4"/>
  <cols>
    <col min="1" max="1" width="3.75" style="5" customWidth="1"/>
    <col min="2" max="2" width="17.125" style="5" customWidth="1"/>
    <col min="3" max="6" width="13.75" style="5" customWidth="1"/>
    <col min="7" max="9" width="9" style="5"/>
  </cols>
  <sheetData>
    <row r="7" spans="2:12" ht="37.5" customHeight="1" x14ac:dyDescent="0.4">
      <c r="B7" s="67" t="s">
        <v>44</v>
      </c>
      <c r="C7" s="65" t="s">
        <v>43</v>
      </c>
      <c r="D7" s="65"/>
      <c r="E7" s="65"/>
      <c r="F7" s="65"/>
      <c r="G7" s="63" t="s">
        <v>59</v>
      </c>
      <c r="H7" s="63"/>
      <c r="I7" s="63"/>
      <c r="J7" s="63"/>
      <c r="K7" s="63"/>
      <c r="L7" s="63"/>
    </row>
    <row r="8" spans="2:12" ht="34.5" customHeight="1" x14ac:dyDescent="0.4">
      <c r="B8" s="67"/>
      <c r="C8" s="65"/>
      <c r="D8" s="65"/>
      <c r="E8" s="65"/>
      <c r="F8" s="65"/>
      <c r="G8" s="35" t="s">
        <v>53</v>
      </c>
      <c r="H8" s="35" t="s">
        <v>54</v>
      </c>
      <c r="I8" s="35" t="s">
        <v>55</v>
      </c>
      <c r="J8" s="35" t="s">
        <v>56</v>
      </c>
      <c r="K8" s="35" t="s">
        <v>57</v>
      </c>
      <c r="L8" s="35" t="s">
        <v>58</v>
      </c>
    </row>
    <row r="9" spans="2:12" ht="34.5" customHeight="1" x14ac:dyDescent="0.4">
      <c r="B9" s="34" t="s">
        <v>48</v>
      </c>
      <c r="C9" s="65" t="s">
        <v>45</v>
      </c>
      <c r="D9" s="65"/>
      <c r="E9" s="65"/>
      <c r="F9" s="66"/>
      <c r="G9" s="2">
        <v>33</v>
      </c>
      <c r="H9" s="2">
        <v>33</v>
      </c>
      <c r="I9" s="2">
        <v>33</v>
      </c>
      <c r="J9" s="36">
        <v>33</v>
      </c>
      <c r="K9" s="36">
        <v>33</v>
      </c>
      <c r="L9" s="36">
        <v>33</v>
      </c>
    </row>
    <row r="10" spans="2:12" ht="34.5" customHeight="1" x14ac:dyDescent="0.4">
      <c r="B10" s="34" t="s">
        <v>49</v>
      </c>
      <c r="C10" s="65" t="s">
        <v>46</v>
      </c>
      <c r="D10" s="65"/>
      <c r="E10" s="65"/>
      <c r="F10" s="66"/>
      <c r="G10" s="2">
        <f>G9+28</f>
        <v>61</v>
      </c>
      <c r="H10" s="2">
        <f>G10+28</f>
        <v>89</v>
      </c>
      <c r="I10" s="2">
        <f t="shared" ref="I10:L10" si="0">H10+28</f>
        <v>117</v>
      </c>
      <c r="J10" s="2">
        <f t="shared" si="0"/>
        <v>145</v>
      </c>
      <c r="K10" s="2">
        <f t="shared" si="0"/>
        <v>173</v>
      </c>
      <c r="L10" s="2">
        <f t="shared" si="0"/>
        <v>201</v>
      </c>
    </row>
    <row r="11" spans="2:12" ht="34.5" customHeight="1" x14ac:dyDescent="0.4">
      <c r="B11" s="34" t="s">
        <v>50</v>
      </c>
      <c r="C11" s="65" t="s">
        <v>47</v>
      </c>
      <c r="D11" s="65"/>
      <c r="E11" s="65"/>
      <c r="F11" s="66"/>
      <c r="G11" s="2">
        <f>G9+51</f>
        <v>84</v>
      </c>
      <c r="H11" s="2">
        <f>G11+51</f>
        <v>135</v>
      </c>
      <c r="I11" s="2">
        <f t="shared" ref="I11:L11" si="1">H11+51</f>
        <v>186</v>
      </c>
      <c r="J11" s="2">
        <f t="shared" si="1"/>
        <v>237</v>
      </c>
      <c r="K11" s="2">
        <f t="shared" si="1"/>
        <v>288</v>
      </c>
      <c r="L11" s="2">
        <f t="shared" si="1"/>
        <v>339</v>
      </c>
    </row>
    <row r="12" spans="2:12" ht="28.5" customHeight="1" x14ac:dyDescent="0.4">
      <c r="B12" s="64" t="s">
        <v>52</v>
      </c>
      <c r="C12" s="64"/>
      <c r="D12" s="64"/>
      <c r="E12" s="64"/>
      <c r="F12" s="64"/>
      <c r="G12" s="64"/>
      <c r="H12" s="64"/>
      <c r="I12" s="64"/>
      <c r="J12" s="64"/>
      <c r="K12" s="64"/>
      <c r="L12" s="64"/>
    </row>
    <row r="13" spans="2:12" ht="24.75" x14ac:dyDescent="0.4">
      <c r="B13" s="50" t="s">
        <v>51</v>
      </c>
    </row>
    <row r="14" spans="2:12" ht="26.25" customHeight="1" x14ac:dyDescent="0.4">
      <c r="B14" s="37" t="s">
        <v>77</v>
      </c>
    </row>
    <row r="15" spans="2:12" ht="26.25" customHeight="1" x14ac:dyDescent="0.4">
      <c r="B15" s="37" t="s">
        <v>60</v>
      </c>
    </row>
    <row r="16" spans="2:12" ht="26.25" customHeight="1" x14ac:dyDescent="0.4">
      <c r="B16" s="37" t="s">
        <v>61</v>
      </c>
    </row>
    <row r="17" spans="2:2" ht="26.25" customHeight="1" x14ac:dyDescent="0.4">
      <c r="B17" s="37" t="s">
        <v>91</v>
      </c>
    </row>
    <row r="18" spans="2:2" ht="26.25" customHeight="1" x14ac:dyDescent="0.4">
      <c r="B18" s="37" t="s">
        <v>92</v>
      </c>
    </row>
    <row r="19" spans="2:2" ht="26.25" customHeight="1" x14ac:dyDescent="0.4">
      <c r="B19" s="37" t="s">
        <v>93</v>
      </c>
    </row>
  </sheetData>
  <sheetProtection algorithmName="SHA-512" hashValue="Q4Pi7tFL0KSFNzvCnDWd2FQa1mrF1CBzzeHgGb4nX+j6TlZaPaKqZMBpE+V4kBzO89mbWOmd0BCV0BHM+1XMzg==" saltValue="sBa5P7EZwdd5tjkC8dZxaw==" spinCount="100000" sheet="1" objects="1" scenarios="1" selectLockedCells="1"/>
  <mergeCells count="7">
    <mergeCell ref="G7:L7"/>
    <mergeCell ref="B12:L12"/>
    <mergeCell ref="C9:F9"/>
    <mergeCell ref="C10:F10"/>
    <mergeCell ref="C11:F11"/>
    <mergeCell ref="B7:B8"/>
    <mergeCell ref="C7:F8"/>
  </mergeCells>
  <phoneticPr fontId="1"/>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B15" sqref="B15"/>
    </sheetView>
  </sheetViews>
  <sheetFormatPr defaultRowHeight="18.75" x14ac:dyDescent="0.4"/>
  <cols>
    <col min="1" max="1" width="3.75" style="5" customWidth="1"/>
    <col min="2" max="2" width="14.125" style="5" customWidth="1"/>
    <col min="3" max="3" width="19.625" style="5" customWidth="1"/>
    <col min="4" max="4" width="20.25" style="5" customWidth="1"/>
    <col min="5" max="5" width="24.875" style="5" customWidth="1"/>
    <col min="6" max="6" width="3.75" style="5" customWidth="1"/>
    <col min="7" max="8" width="3.75" customWidth="1"/>
    <col min="9" max="9" width="15.25" bestFit="1" customWidth="1"/>
    <col min="10" max="10" width="7.25" bestFit="1" customWidth="1"/>
    <col min="11" max="11" width="21.25" customWidth="1"/>
    <col min="12" max="12" width="14.75" customWidth="1"/>
    <col min="13" max="13" width="15.5" customWidth="1"/>
    <col min="14" max="14" width="3.75" customWidth="1"/>
  </cols>
  <sheetData>
    <row r="2" spans="1:15" x14ac:dyDescent="0.4">
      <c r="G2" s="5"/>
      <c r="H2" s="5"/>
      <c r="I2" s="5"/>
      <c r="J2" s="5"/>
      <c r="K2" s="5"/>
      <c r="L2" s="5"/>
      <c r="M2" s="5"/>
      <c r="N2" s="5"/>
      <c r="O2" s="5"/>
    </row>
    <row r="3" spans="1:15" x14ac:dyDescent="0.4">
      <c r="G3" s="5"/>
      <c r="H3" s="40"/>
      <c r="I3" s="41"/>
      <c r="J3" s="41"/>
      <c r="K3" s="41"/>
      <c r="L3" s="41"/>
      <c r="M3" s="41"/>
      <c r="N3" s="42"/>
      <c r="O3" s="5"/>
    </row>
    <row r="4" spans="1:15" x14ac:dyDescent="0.4">
      <c r="G4" s="5"/>
      <c r="H4" s="43"/>
      <c r="I4" s="44"/>
      <c r="J4" s="44"/>
      <c r="K4" s="44"/>
      <c r="L4" s="44"/>
      <c r="M4" s="44"/>
      <c r="N4" s="45"/>
      <c r="O4" s="5"/>
    </row>
    <row r="5" spans="1:15" s="38" customFormat="1" ht="52.5" customHeight="1" x14ac:dyDescent="0.4">
      <c r="A5" s="37"/>
      <c r="B5" s="68" t="s">
        <v>79</v>
      </c>
      <c r="C5" s="68"/>
      <c r="D5" s="68"/>
      <c r="E5" s="68"/>
      <c r="F5" s="37"/>
      <c r="G5" s="5"/>
      <c r="H5" s="43"/>
      <c r="I5" s="44"/>
      <c r="J5" s="44"/>
      <c r="K5" s="44"/>
      <c r="L5" s="44"/>
      <c r="M5" s="44"/>
      <c r="N5" s="45"/>
      <c r="O5" s="5"/>
    </row>
    <row r="6" spans="1:15" s="38" customFormat="1" ht="26.25" customHeight="1" x14ac:dyDescent="0.4">
      <c r="A6" s="37"/>
      <c r="B6" s="37"/>
      <c r="C6" s="37"/>
      <c r="D6" s="37"/>
      <c r="E6" s="37"/>
      <c r="F6" s="37"/>
      <c r="G6" s="5"/>
      <c r="H6" s="43"/>
      <c r="I6" s="44"/>
      <c r="J6" s="44"/>
      <c r="K6" s="44"/>
      <c r="L6" s="44"/>
      <c r="M6" s="44"/>
      <c r="N6" s="45"/>
      <c r="O6" s="5"/>
    </row>
    <row r="7" spans="1:15" s="38" customFormat="1" ht="26.25" customHeight="1" x14ac:dyDescent="0.4">
      <c r="A7" s="37"/>
      <c r="B7" s="37" t="s">
        <v>80</v>
      </c>
      <c r="C7" s="37"/>
      <c r="D7" s="37"/>
      <c r="E7" s="37"/>
      <c r="F7" s="37"/>
      <c r="G7" s="5"/>
      <c r="H7" s="43"/>
      <c r="I7" s="46" t="s">
        <v>62</v>
      </c>
      <c r="J7" s="69" t="s">
        <v>63</v>
      </c>
      <c r="K7" s="69"/>
      <c r="L7" s="69"/>
      <c r="M7" s="69"/>
      <c r="N7" s="45"/>
      <c r="O7" s="5"/>
    </row>
    <row r="8" spans="1:15" s="38" customFormat="1" ht="26.25" customHeight="1" x14ac:dyDescent="0.4">
      <c r="A8" s="37"/>
      <c r="B8" s="37" t="s">
        <v>81</v>
      </c>
      <c r="C8" s="37"/>
      <c r="D8" s="37"/>
      <c r="E8" s="37"/>
      <c r="F8" s="37"/>
      <c r="G8" s="5"/>
      <c r="H8" s="43"/>
      <c r="I8" s="47"/>
      <c r="J8" s="71"/>
      <c r="K8" s="72"/>
      <c r="L8" s="72"/>
      <c r="M8" s="73"/>
      <c r="N8" s="45"/>
      <c r="O8" s="5"/>
    </row>
    <row r="9" spans="1:15" s="38" customFormat="1" ht="26.25" customHeight="1" x14ac:dyDescent="0.4">
      <c r="A9" s="37"/>
      <c r="B9" s="68" t="s">
        <v>82</v>
      </c>
      <c r="C9" s="68"/>
      <c r="D9" s="68"/>
      <c r="E9" s="68"/>
      <c r="F9" s="37"/>
      <c r="G9" s="5"/>
      <c r="H9" s="43"/>
      <c r="I9" s="46" t="s">
        <v>64</v>
      </c>
      <c r="J9" s="46" t="s">
        <v>65</v>
      </c>
      <c r="K9" s="46" t="s">
        <v>66</v>
      </c>
      <c r="L9" s="46" t="s">
        <v>67</v>
      </c>
      <c r="M9" s="46" t="s">
        <v>76</v>
      </c>
      <c r="N9" s="45"/>
      <c r="O9" s="5"/>
    </row>
    <row r="10" spans="1:15" s="38" customFormat="1" ht="26.25" customHeight="1" x14ac:dyDescent="0.4">
      <c r="A10" s="37"/>
      <c r="B10" s="70" t="s">
        <v>78</v>
      </c>
      <c r="C10" s="70"/>
      <c r="D10" s="70"/>
      <c r="E10" s="70"/>
      <c r="F10" s="37"/>
      <c r="G10" s="5"/>
      <c r="H10" s="43"/>
      <c r="I10" s="48"/>
      <c r="J10" s="48"/>
      <c r="K10" s="48"/>
      <c r="L10" s="48"/>
      <c r="M10" s="48"/>
      <c r="N10" s="45"/>
      <c r="O10" s="5"/>
    </row>
    <row r="11" spans="1:15" s="38" customFormat="1" ht="26.25" customHeight="1" x14ac:dyDescent="0.4">
      <c r="A11" s="37"/>
      <c r="B11" s="70" t="s">
        <v>90</v>
      </c>
      <c r="C11" s="70"/>
      <c r="D11" s="70"/>
      <c r="E11" s="70"/>
      <c r="F11" s="37"/>
      <c r="G11" s="5"/>
      <c r="H11" s="43"/>
      <c r="I11" s="69" t="s">
        <v>68</v>
      </c>
      <c r="J11" s="69"/>
      <c r="K11" s="69"/>
      <c r="L11" s="69"/>
      <c r="M11" s="69"/>
      <c r="N11" s="45"/>
      <c r="O11" s="5"/>
    </row>
    <row r="12" spans="1:15" s="38" customFormat="1" ht="26.25" customHeight="1" x14ac:dyDescent="0.4">
      <c r="A12" s="37"/>
      <c r="B12" s="70" t="s">
        <v>83</v>
      </c>
      <c r="C12" s="70"/>
      <c r="D12" s="70"/>
      <c r="E12" s="70"/>
      <c r="F12" s="37"/>
      <c r="G12" s="5"/>
      <c r="H12" s="43"/>
      <c r="I12" s="69"/>
      <c r="J12" s="69"/>
      <c r="K12" s="69"/>
      <c r="L12" s="69"/>
      <c r="M12" s="69"/>
      <c r="N12" s="45"/>
      <c r="O12" s="5"/>
    </row>
    <row r="13" spans="1:15" s="38" customFormat="1" ht="26.25" customHeight="1" x14ac:dyDescent="0.4">
      <c r="A13" s="37"/>
      <c r="B13" s="70" t="s">
        <v>84</v>
      </c>
      <c r="C13" s="70"/>
      <c r="D13" s="70"/>
      <c r="E13" s="70"/>
      <c r="F13" s="37"/>
      <c r="G13" s="5"/>
      <c r="H13" s="43"/>
      <c r="I13" s="69" t="s">
        <v>69</v>
      </c>
      <c r="J13" s="69"/>
      <c r="K13" s="69"/>
      <c r="L13" s="69"/>
      <c r="M13" s="69"/>
      <c r="N13" s="45"/>
      <c r="O13" s="5"/>
    </row>
    <row r="14" spans="1:15" ht="26.25" customHeight="1" x14ac:dyDescent="0.4">
      <c r="B14" s="55" t="s">
        <v>94</v>
      </c>
      <c r="C14" s="39"/>
      <c r="D14" s="39"/>
      <c r="E14" s="39"/>
      <c r="F14" s="37"/>
      <c r="G14" s="5"/>
      <c r="H14" s="43"/>
      <c r="I14" s="69"/>
      <c r="J14" s="69"/>
      <c r="K14" s="69"/>
      <c r="L14" s="69"/>
      <c r="M14" s="69"/>
      <c r="N14" s="45"/>
      <c r="O14" s="5"/>
    </row>
    <row r="15" spans="1:15" ht="26.25" customHeight="1" x14ac:dyDescent="0.4">
      <c r="G15" s="5"/>
      <c r="H15" s="43"/>
      <c r="I15" s="49"/>
      <c r="J15" s="49"/>
      <c r="K15" s="49"/>
      <c r="L15" s="49"/>
      <c r="M15" s="49"/>
      <c r="N15" s="45"/>
      <c r="O15" s="5"/>
    </row>
    <row r="16" spans="1:15" s="38" customFormat="1" ht="26.25" customHeight="1" x14ac:dyDescent="0.4">
      <c r="A16" s="37"/>
      <c r="B16" s="50" t="s">
        <v>51</v>
      </c>
      <c r="C16" s="5"/>
      <c r="D16" s="5"/>
      <c r="E16" s="5"/>
      <c r="F16" s="5"/>
      <c r="G16" s="37"/>
      <c r="H16" s="51"/>
      <c r="I16" s="74" t="s">
        <v>70</v>
      </c>
      <c r="J16" s="74"/>
      <c r="K16" s="52" t="s">
        <v>71</v>
      </c>
      <c r="L16" s="74" t="s">
        <v>72</v>
      </c>
      <c r="M16" s="74"/>
      <c r="N16" s="53"/>
      <c r="O16" s="37"/>
    </row>
    <row r="17" spans="1:15" s="38" customFormat="1" ht="26.25" customHeight="1" x14ac:dyDescent="0.4">
      <c r="A17" s="37"/>
      <c r="B17" s="37" t="s">
        <v>85</v>
      </c>
      <c r="C17" s="37"/>
      <c r="D17" s="37"/>
      <c r="E17" s="37"/>
      <c r="F17" s="37"/>
      <c r="G17" s="37"/>
      <c r="H17" s="51"/>
      <c r="I17" s="74"/>
      <c r="J17" s="74"/>
      <c r="K17" s="54"/>
      <c r="L17" s="74"/>
      <c r="M17" s="74"/>
      <c r="N17" s="53"/>
      <c r="O17" s="37"/>
    </row>
    <row r="18" spans="1:15" s="38" customFormat="1" ht="26.25" customHeight="1" x14ac:dyDescent="0.4">
      <c r="A18" s="37"/>
      <c r="B18" s="37" t="s">
        <v>86</v>
      </c>
      <c r="C18" s="37"/>
      <c r="D18" s="37"/>
      <c r="E18" s="37"/>
      <c r="F18" s="37"/>
      <c r="G18" s="37"/>
      <c r="H18" s="51"/>
      <c r="I18" s="74" t="s">
        <v>73</v>
      </c>
      <c r="J18" s="74"/>
      <c r="K18" s="52" t="s">
        <v>74</v>
      </c>
      <c r="L18" s="74" t="s">
        <v>75</v>
      </c>
      <c r="M18" s="74"/>
      <c r="N18" s="53"/>
      <c r="O18" s="37"/>
    </row>
    <row r="19" spans="1:15" ht="26.25" customHeight="1" x14ac:dyDescent="0.4">
      <c r="B19" s="37" t="s">
        <v>87</v>
      </c>
      <c r="C19" s="37"/>
      <c r="D19" s="37"/>
      <c r="E19" s="37"/>
      <c r="F19" s="37"/>
      <c r="G19" s="5"/>
      <c r="H19" s="43"/>
      <c r="I19" s="69"/>
      <c r="J19" s="69"/>
      <c r="K19" s="47"/>
      <c r="L19" s="69"/>
      <c r="M19" s="69"/>
      <c r="N19" s="45"/>
      <c r="O19" s="5"/>
    </row>
    <row r="20" spans="1:15" ht="26.25" customHeight="1" x14ac:dyDescent="0.4">
      <c r="B20" s="5" t="s">
        <v>88</v>
      </c>
      <c r="G20" s="5"/>
      <c r="H20" s="43"/>
      <c r="I20" s="44"/>
      <c r="J20" s="44"/>
      <c r="K20" s="44"/>
      <c r="L20" s="44"/>
      <c r="M20" s="44"/>
      <c r="N20" s="45"/>
      <c r="O20" s="5"/>
    </row>
    <row r="21" spans="1:15" x14ac:dyDescent="0.4">
      <c r="G21" s="5"/>
      <c r="H21" s="43"/>
      <c r="I21" s="44"/>
      <c r="J21" s="44"/>
      <c r="K21" s="44"/>
      <c r="L21" s="44"/>
      <c r="M21" s="44"/>
      <c r="N21" s="45"/>
      <c r="O21" s="5"/>
    </row>
  </sheetData>
  <sheetProtection algorithmName="SHA-512" hashValue="giFlUdrunyWHucTCiqoTuLrHGCoI/3fRgWzqz6/GXexZDv39FK4AHbJ6PFF603rNC51Q/kaEYQ1B3oA2/vPOEA==" saltValue="zj2fuwv3GNgW0gLdkWuRow==" spinCount="100000" sheet="1" objects="1" scenarios="1" selectLockedCells="1"/>
  <mergeCells count="20">
    <mergeCell ref="I17:J17"/>
    <mergeCell ref="L17:M17"/>
    <mergeCell ref="I11:M11"/>
    <mergeCell ref="I13:M13"/>
    <mergeCell ref="I19:J19"/>
    <mergeCell ref="L19:M19"/>
    <mergeCell ref="I16:J16"/>
    <mergeCell ref="L16:M16"/>
    <mergeCell ref="I18:J18"/>
    <mergeCell ref="L18:M18"/>
    <mergeCell ref="B9:E9"/>
    <mergeCell ref="B5:E5"/>
    <mergeCell ref="J7:M7"/>
    <mergeCell ref="I12:M12"/>
    <mergeCell ref="I14:M14"/>
    <mergeCell ref="B12:E12"/>
    <mergeCell ref="B10:E10"/>
    <mergeCell ref="B11:E11"/>
    <mergeCell ref="B13:E13"/>
    <mergeCell ref="J8:M8"/>
  </mergeCells>
  <phoneticPr fontId="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試算シート（R2)</vt:lpstr>
      <vt:lpstr>国保税の軽減について</vt:lpstr>
      <vt:lpstr>非自発的失業者にかかる軽減について</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Sekine</dc:creator>
  <cp:lastModifiedBy>USER</cp:lastModifiedBy>
  <cp:lastPrinted>2019-10-28T02:00:29Z</cp:lastPrinted>
  <dcterms:created xsi:type="dcterms:W3CDTF">2019-04-09T06:44:49Z</dcterms:created>
  <dcterms:modified xsi:type="dcterms:W3CDTF">2021-03-16T05:09:33Z</dcterms:modified>
</cp:coreProperties>
</file>